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 2026\"/>
    </mc:Choice>
  </mc:AlternateContent>
  <bookViews>
    <workbookView xWindow="0" yWindow="0" windowWidth="28800" windowHeight="11805"/>
  </bookViews>
  <sheets>
    <sheet name="anexa nr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J26" i="1"/>
  <c r="I26" i="1"/>
  <c r="G26" i="1"/>
  <c r="J16" i="1"/>
  <c r="I16" i="1"/>
  <c r="G14" i="1"/>
  <c r="D30" i="1" l="1"/>
  <c r="E30" i="1"/>
  <c r="C30" i="1"/>
  <c r="F35" i="1"/>
  <c r="I25" i="1"/>
  <c r="G20" i="1"/>
  <c r="F19" i="1"/>
  <c r="G15" i="1"/>
  <c r="G16" i="1"/>
  <c r="F14" i="1"/>
  <c r="I31" i="1" l="1"/>
  <c r="I35" i="1"/>
  <c r="H30" i="1"/>
  <c r="J35" i="1"/>
  <c r="F18" i="1"/>
  <c r="F15" i="1"/>
  <c r="F16" i="1"/>
  <c r="I14" i="1"/>
  <c r="I15" i="1"/>
  <c r="I37" i="1" l="1"/>
  <c r="I30" i="1" s="1"/>
  <c r="G35" i="1"/>
  <c r="F26" i="1"/>
  <c r="I24" i="1"/>
  <c r="J17" i="1"/>
  <c r="I17" i="1"/>
  <c r="G17" i="1" l="1"/>
  <c r="F17" i="1"/>
  <c r="G30" i="1" l="1"/>
  <c r="I20" i="1"/>
  <c r="F20" i="1"/>
  <c r="I18" i="1"/>
  <c r="F25" i="1" l="1"/>
  <c r="J11" i="1" l="1"/>
  <c r="G11" i="1"/>
  <c r="G12" i="1"/>
  <c r="G13" i="1"/>
  <c r="J30" i="1" l="1"/>
  <c r="I21" i="1"/>
  <c r="I22" i="1"/>
  <c r="I23" i="1"/>
  <c r="I32" i="1"/>
  <c r="I33" i="1"/>
  <c r="H28" i="1"/>
  <c r="I28" i="1" s="1"/>
  <c r="F36" i="1"/>
  <c r="I36" i="1" l="1"/>
  <c r="C28" i="1"/>
  <c r="D28" i="1"/>
  <c r="E28" i="1"/>
  <c r="J22" i="1"/>
  <c r="J23" i="1"/>
  <c r="J28" i="1" l="1"/>
  <c r="G28" i="1"/>
  <c r="F28" i="1"/>
  <c r="J12" i="1"/>
  <c r="J13" i="1" l="1"/>
  <c r="J31" i="1"/>
  <c r="J33" i="1"/>
  <c r="J36" i="1"/>
  <c r="G31" i="1"/>
  <c r="G32" i="1"/>
  <c r="G33" i="1"/>
  <c r="G36" i="1"/>
  <c r="F31" i="1"/>
  <c r="F32" i="1"/>
  <c r="F33" i="1"/>
  <c r="I12" i="1"/>
  <c r="F12" i="1"/>
  <c r="J10" i="1"/>
  <c r="I11" i="1"/>
  <c r="I13" i="1"/>
  <c r="G22" i="1"/>
  <c r="G23" i="1"/>
  <c r="F11" i="1"/>
  <c r="F13" i="1"/>
  <c r="F22" i="1"/>
  <c r="F23" i="1"/>
  <c r="I10" i="1"/>
  <c r="G10" i="1"/>
  <c r="F10" i="1"/>
  <c r="F30" i="1" l="1"/>
  <c r="C38" i="1"/>
  <c r="E38" i="1"/>
  <c r="D38" i="1"/>
  <c r="H38" i="1"/>
  <c r="G38" i="1" l="1"/>
  <c r="F38" i="1"/>
  <c r="I38" i="1"/>
  <c r="J38" i="1"/>
</calcChain>
</file>

<file path=xl/sharedStrings.xml><?xml version="1.0" encoding="utf-8"?>
<sst xmlns="http://schemas.openxmlformats.org/spreadsheetml/2006/main" count="62" uniqueCount="59">
  <si>
    <t>(mii lei)</t>
  </si>
  <si>
    <t>Denumirea</t>
  </si>
  <si>
    <t>Executat fata de precizat</t>
  </si>
  <si>
    <t>Impozit pe venitul retinut din salariu</t>
  </si>
  <si>
    <t>Impozitul pe venitul persoanelor fizice spre plata/achitat</t>
  </si>
  <si>
    <t>Impozit pe venitul aferent operatiunilor de predare in posesie si/sau folosinta a proprietatii imobiliare</t>
  </si>
  <si>
    <t>Taxa la cumpararea valutei straine de catre persoanele fizice in casele de schimb valutar</t>
  </si>
  <si>
    <t>Incasari de la prestarea serviciilor cu plata</t>
  </si>
  <si>
    <t>Plata pentru locatiunea bunurilor patrimoniului public</t>
  </si>
  <si>
    <t>Donatii voluntare pentru cheltuieli curente din surse interne pentru institutiile bugetare</t>
  </si>
  <si>
    <t>Transferuri curente primite cu destinatie speciala  intre bugetul de stat si bugetele locale de nivelul II pentru asigurarea si asistenta sociala</t>
  </si>
  <si>
    <t>Transferuri curente primite cu destinatie speciala intre bugetul de stat si bugetele locale de nivelul II pentru scoli sportive</t>
  </si>
  <si>
    <t>Transferuri curente primite cu destinatie speciala intre bugetul de stat si bugetele locale de nivelul 2 pentru infrastructura drumurilor</t>
  </si>
  <si>
    <t>Transferuri curente primite cu destinatie generala intre bugetul de stat si bugetele locale de nivelul II</t>
  </si>
  <si>
    <t>111110</t>
  </si>
  <si>
    <t>111121</t>
  </si>
  <si>
    <t>111130</t>
  </si>
  <si>
    <t>142245</t>
  </si>
  <si>
    <t>142310</t>
  </si>
  <si>
    <t>142320</t>
  </si>
  <si>
    <t>144114</t>
  </si>
  <si>
    <t>191111</t>
  </si>
  <si>
    <t>191112</t>
  </si>
  <si>
    <t>191113</t>
  </si>
  <si>
    <t>191116</t>
  </si>
  <si>
    <t>191131</t>
  </si>
  <si>
    <t>Cod ECO</t>
  </si>
  <si>
    <t>Transferuri curente primite cu destinatie speciala  intre bugetul de stat si bugetele locale de nivelul II pentru invatamintul prescolar, primar, secundar general, special și complementar (extrascolar)</t>
  </si>
  <si>
    <t>Transferuri primite in cadrul BPN</t>
  </si>
  <si>
    <t>la decizia Consiliului raional Hîncești</t>
  </si>
  <si>
    <t>Anexă nr.1</t>
  </si>
  <si>
    <t>in %</t>
  </si>
  <si>
    <t>devieri          (+ ; -)</t>
  </si>
  <si>
    <t>devieri           (+ ; -)</t>
  </si>
  <si>
    <t>Impozit pe venitul persoanelor fizice in domeniul transportului rutier de persoane in regim de taxi</t>
  </si>
  <si>
    <t>Total venituri proprii:</t>
  </si>
  <si>
    <t>TOTAL general venituri</t>
  </si>
  <si>
    <t>&gt;200</t>
  </si>
  <si>
    <t xml:space="preserve">Aprobat </t>
  </si>
  <si>
    <t>Precizat pe an</t>
  </si>
  <si>
    <t>Dobinzi si alte plati incasate in bugetul local de nivelul II la imprumuturile acordate, imprumuturile recreditate si mijloacele dezafectate de la buget pentru onorarea garantiilor de stat</t>
  </si>
  <si>
    <t>Granturi capitale primite de la organizatiile internationale pentru proiecte finantate din surse externe pentru bugetul local de nivelul 2</t>
  </si>
  <si>
    <t>Elena  MORARU TOMA</t>
  </si>
  <si>
    <t>Arenda terenurilor cu destinatie agricola incasata in bugetul local de nivelul II</t>
  </si>
  <si>
    <t>Plata pentru certificatele de urbanism si autorizarile de construire sau desfiintare in bugetul local de nivelul 2</t>
  </si>
  <si>
    <t>Dobanzi si alte plati incasate in bugetele locale de nivelul II la imprumuturile acordate, imprumuturile recreditate si mijloacele bugetare dezafectate pentru onorarea garantiilor acordate de autoritatile publice locale</t>
  </si>
  <si>
    <t>Venituri neidentificate ale bugetelor locale de nivelul 2</t>
  </si>
  <si>
    <t>Donatii voluntare pentru cheltuieli curente din surse interne pentru susținerea bugetului local de nivelul II</t>
  </si>
  <si>
    <t>Donatii voluntare pentru cheltuieli capitale din surse interne pentru institutiile bugetare</t>
  </si>
  <si>
    <t>Transferuri curente primite cu destinatie generala  intre bugetul de stat si bugetele locale de nivelul II</t>
  </si>
  <si>
    <t>Granturi curente primite de la organizatiile internationale pentru proiecte finantate din surse externe pentru bugetul local de nivelul 2</t>
  </si>
  <si>
    <t>Arenda terenurilor cu altă destinatie decît cea  agricola incasata in bugetul local de nivelul II</t>
  </si>
  <si>
    <t xml:space="preserve">Alte transferuri curente primite cu destinatie speciala intre bugetul de stat si bugetele locale de nivelul II </t>
  </si>
  <si>
    <t>Informație privind executarea veniturilor bugetului raional Hîncești pe anul 2025</t>
  </si>
  <si>
    <t>Executat anual</t>
  </si>
  <si>
    <t>Executat  anul 2024</t>
  </si>
  <si>
    <t>Executat  anul 2025 față  anul 2024</t>
  </si>
  <si>
    <t>Secretarul Consiliului raional Hîncești</t>
  </si>
  <si>
    <t>nr.02/   din _________________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</si>
</sst>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/>
    <xf numFmtId="4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1" xfId="1" applyFont="1" applyBorder="1" applyAlignment="1">
      <alignment wrapText="1"/>
    </xf>
    <xf numFmtId="164" fontId="9" fillId="0" borderId="1" xfId="1" applyNumberFormat="1" applyFont="1" applyBorder="1"/>
    <xf numFmtId="164" fontId="8" fillId="0" borderId="1" xfId="1" applyNumberFormat="1" applyFont="1" applyBorder="1"/>
    <xf numFmtId="0" fontId="9" fillId="0" borderId="1" xfId="1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10" fillId="0" borderId="0" xfId="0" applyFont="1"/>
    <xf numFmtId="0" fontId="11" fillId="0" borderId="0" xfId="0" applyFont="1"/>
    <xf numFmtId="0" fontId="9" fillId="0" borderId="0" xfId="1" applyFont="1" applyAlignment="1">
      <alignment vertical="top" wrapText="1"/>
    </xf>
    <xf numFmtId="0" fontId="12" fillId="0" borderId="0" xfId="0" applyFont="1"/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3" fillId="0" borderId="0" xfId="0" applyFont="1" applyBorder="1"/>
    <xf numFmtId="164" fontId="8" fillId="0" borderId="1" xfId="1" applyNumberFormat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/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25" zoomScale="150" zoomScaleNormal="150" workbookViewId="0">
      <selection activeCell="L15" sqref="L15"/>
    </sheetView>
  </sheetViews>
  <sheetFormatPr defaultRowHeight="11.25" x14ac:dyDescent="0.2"/>
  <cols>
    <col min="1" max="1" width="60.42578125" style="1" customWidth="1"/>
    <col min="2" max="2" width="6.5703125" style="1" customWidth="1"/>
    <col min="3" max="3" width="7.7109375" style="1" customWidth="1"/>
    <col min="4" max="4" width="7.5703125" style="1" customWidth="1"/>
    <col min="5" max="5" width="7.85546875" style="1" customWidth="1"/>
    <col min="6" max="6" width="8.140625" style="1" customWidth="1"/>
    <col min="7" max="7" width="7.28515625" style="1" customWidth="1"/>
    <col min="8" max="8" width="8.140625" style="1" customWidth="1"/>
    <col min="9" max="9" width="8.42578125" style="1" customWidth="1"/>
    <col min="10" max="10" width="8.5703125" style="1" customWidth="1"/>
    <col min="11" max="16384" width="9.140625" style="1"/>
  </cols>
  <sheetData>
    <row r="1" spans="1:10" ht="13.5" customHeight="1" x14ac:dyDescent="0.2">
      <c r="A1" s="19"/>
      <c r="B1" s="20"/>
      <c r="C1" s="20"/>
      <c r="D1" s="20"/>
      <c r="E1" s="20"/>
      <c r="F1" s="20"/>
      <c r="G1" s="20"/>
      <c r="H1" s="6"/>
      <c r="I1" s="7" t="s">
        <v>30</v>
      </c>
      <c r="J1" s="6"/>
    </row>
    <row r="2" spans="1:10" ht="12.75" customHeight="1" x14ac:dyDescent="0.2">
      <c r="A2" s="19"/>
      <c r="B2" s="20"/>
      <c r="C2" s="20"/>
      <c r="D2" s="20"/>
      <c r="E2" s="20"/>
      <c r="F2" s="20"/>
      <c r="G2" s="39" t="s">
        <v>29</v>
      </c>
      <c r="H2" s="39"/>
      <c r="I2" s="39"/>
      <c r="J2" s="39"/>
    </row>
    <row r="3" spans="1:10" ht="12.75" customHeight="1" x14ac:dyDescent="0.2">
      <c r="A3" s="19"/>
      <c r="B3" s="20"/>
      <c r="C3" s="20"/>
      <c r="D3" s="20"/>
      <c r="E3" s="20"/>
      <c r="F3" s="20"/>
      <c r="G3" s="39" t="s">
        <v>58</v>
      </c>
      <c r="H3" s="39"/>
      <c r="I3" s="39"/>
      <c r="J3" s="39"/>
    </row>
    <row r="4" spans="1:10" customFormat="1" ht="9" customHeight="1" x14ac:dyDescent="0.25">
      <c r="A4" s="6"/>
      <c r="B4" s="6"/>
      <c r="C4" s="7"/>
      <c r="D4" s="6"/>
      <c r="E4" s="6"/>
      <c r="F4" s="6"/>
      <c r="G4" s="6"/>
      <c r="H4" s="6"/>
      <c r="I4" s="6"/>
      <c r="J4" s="6"/>
    </row>
    <row r="5" spans="1:10" ht="12" customHeight="1" x14ac:dyDescent="0.2">
      <c r="A5" s="40" t="s">
        <v>53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9.75" customHeight="1" x14ac:dyDescent="0.2">
      <c r="A6" s="44"/>
      <c r="B6" s="44"/>
      <c r="C6" s="44"/>
      <c r="D6" s="44"/>
      <c r="E6" s="8"/>
      <c r="F6" s="8"/>
      <c r="G6" s="8"/>
      <c r="H6" s="9"/>
      <c r="I6" s="9" t="s">
        <v>0</v>
      </c>
      <c r="J6" s="10"/>
    </row>
    <row r="7" spans="1:10" ht="26.25" customHeight="1" x14ac:dyDescent="0.2">
      <c r="A7" s="45" t="s">
        <v>1</v>
      </c>
      <c r="B7" s="45" t="s">
        <v>26</v>
      </c>
      <c r="C7" s="41" t="s">
        <v>38</v>
      </c>
      <c r="D7" s="41" t="s">
        <v>39</v>
      </c>
      <c r="E7" s="41" t="s">
        <v>54</v>
      </c>
      <c r="F7" s="42" t="s">
        <v>2</v>
      </c>
      <c r="G7" s="43"/>
      <c r="H7" s="41" t="s">
        <v>55</v>
      </c>
      <c r="I7" s="42" t="s">
        <v>56</v>
      </c>
      <c r="J7" s="43"/>
    </row>
    <row r="8" spans="1:10" ht="24.75" customHeight="1" x14ac:dyDescent="0.2">
      <c r="A8" s="45"/>
      <c r="B8" s="45"/>
      <c r="C8" s="41"/>
      <c r="D8" s="41"/>
      <c r="E8" s="41"/>
      <c r="F8" s="36" t="s">
        <v>33</v>
      </c>
      <c r="G8" s="35" t="s">
        <v>31</v>
      </c>
      <c r="H8" s="41"/>
      <c r="I8" s="36" t="s">
        <v>32</v>
      </c>
      <c r="J8" s="35" t="s">
        <v>31</v>
      </c>
    </row>
    <row r="9" spans="1:10" ht="10.5" customHeight="1" x14ac:dyDescent="0.2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0" ht="14.25" customHeight="1" x14ac:dyDescent="0.2">
      <c r="A10" s="11" t="s">
        <v>3</v>
      </c>
      <c r="B10" s="21" t="s">
        <v>14</v>
      </c>
      <c r="C10" s="12">
        <v>16300</v>
      </c>
      <c r="D10" s="12">
        <v>16300</v>
      </c>
      <c r="E10" s="12">
        <v>18057.099999999999</v>
      </c>
      <c r="F10" s="12">
        <f>AVERAGE(E10-D10)</f>
        <v>1757.0999999999985</v>
      </c>
      <c r="G10" s="12">
        <f>AVERAGE(E10/D10*100)</f>
        <v>110.77975460122698</v>
      </c>
      <c r="H10" s="12">
        <v>16182.9</v>
      </c>
      <c r="I10" s="12">
        <f>AVERAGE(E10-H10)</f>
        <v>1874.1999999999989</v>
      </c>
      <c r="J10" s="12">
        <f>AVERAGE(E10/H10)*100</f>
        <v>111.58136057196175</v>
      </c>
    </row>
    <row r="11" spans="1:10" ht="12.75" customHeight="1" x14ac:dyDescent="0.2">
      <c r="A11" s="11" t="s">
        <v>4</v>
      </c>
      <c r="B11" s="21" t="s">
        <v>15</v>
      </c>
      <c r="C11" s="12">
        <v>600</v>
      </c>
      <c r="D11" s="12">
        <v>600</v>
      </c>
      <c r="E11" s="12">
        <v>846.8</v>
      </c>
      <c r="F11" s="12">
        <f t="shared" ref="F11:F38" si="0">AVERAGE(E11-D11)</f>
        <v>246.79999999999995</v>
      </c>
      <c r="G11" s="12">
        <f t="shared" ref="G11:G16" si="1">AVERAGE(E11/D11*100)</f>
        <v>141.13333333333333</v>
      </c>
      <c r="H11" s="12">
        <v>575.9</v>
      </c>
      <c r="I11" s="12">
        <f t="shared" ref="I11:I38" si="2">AVERAGE(E11-H11)</f>
        <v>270.89999999999998</v>
      </c>
      <c r="J11" s="12">
        <f>AVERAGE(E11/H11)*100</f>
        <v>147.03941656537594</v>
      </c>
    </row>
    <row r="12" spans="1:10" ht="24" customHeight="1" x14ac:dyDescent="0.2">
      <c r="A12" s="25" t="s">
        <v>34</v>
      </c>
      <c r="B12" s="21">
        <v>111125</v>
      </c>
      <c r="C12" s="12">
        <v>25</v>
      </c>
      <c r="D12" s="12">
        <v>25</v>
      </c>
      <c r="E12" s="12">
        <v>19.399999999999999</v>
      </c>
      <c r="F12" s="12">
        <f t="shared" si="0"/>
        <v>-5.6000000000000014</v>
      </c>
      <c r="G12" s="12">
        <f t="shared" si="1"/>
        <v>77.599999999999994</v>
      </c>
      <c r="H12" s="12">
        <v>17.600000000000001</v>
      </c>
      <c r="I12" s="12">
        <f t="shared" si="2"/>
        <v>1.7999999999999972</v>
      </c>
      <c r="J12" s="12">
        <f t="shared" ref="J12:J38" si="3">AVERAGE(E12/H12)*100</f>
        <v>110.22727272727271</v>
      </c>
    </row>
    <row r="13" spans="1:10" ht="22.5" customHeight="1" x14ac:dyDescent="0.2">
      <c r="A13" s="14" t="s">
        <v>5</v>
      </c>
      <c r="B13" s="21" t="s">
        <v>16</v>
      </c>
      <c r="C13" s="12">
        <v>75</v>
      </c>
      <c r="D13" s="12">
        <v>75</v>
      </c>
      <c r="E13" s="12">
        <v>91.2</v>
      </c>
      <c r="F13" s="12">
        <f t="shared" si="0"/>
        <v>16.200000000000003</v>
      </c>
      <c r="G13" s="12">
        <f t="shared" si="1"/>
        <v>121.6</v>
      </c>
      <c r="H13" s="12">
        <v>66.900000000000006</v>
      </c>
      <c r="I13" s="12">
        <f t="shared" si="2"/>
        <v>24.299999999999997</v>
      </c>
      <c r="J13" s="12">
        <f t="shared" si="3"/>
        <v>136.32286995515693</v>
      </c>
    </row>
    <row r="14" spans="1:10" ht="24" x14ac:dyDescent="0.2">
      <c r="A14" s="33" t="s">
        <v>50</v>
      </c>
      <c r="B14" s="21">
        <v>132122</v>
      </c>
      <c r="C14" s="12"/>
      <c r="D14" s="12">
        <v>634.1</v>
      </c>
      <c r="E14" s="12">
        <v>634</v>
      </c>
      <c r="F14" s="12">
        <f t="shared" si="0"/>
        <v>-0.10000000000002274</v>
      </c>
      <c r="G14" s="12">
        <f t="shared" si="1"/>
        <v>99.984229616779686</v>
      </c>
      <c r="H14" s="12"/>
      <c r="I14" s="12">
        <f t="shared" si="2"/>
        <v>634</v>
      </c>
      <c r="J14" s="12"/>
    </row>
    <row r="15" spans="1:10" ht="24" x14ac:dyDescent="0.2">
      <c r="A15" s="33" t="s">
        <v>41</v>
      </c>
      <c r="B15" s="21">
        <v>132222</v>
      </c>
      <c r="C15" s="12"/>
      <c r="D15" s="12">
        <v>9560.2000000000007</v>
      </c>
      <c r="E15" s="12">
        <v>9543.7999999999993</v>
      </c>
      <c r="F15" s="12">
        <f t="shared" si="0"/>
        <v>-16.400000000001455</v>
      </c>
      <c r="G15" s="12">
        <f t="shared" si="1"/>
        <v>99.82845547164284</v>
      </c>
      <c r="H15" s="12">
        <v>1798.1</v>
      </c>
      <c r="I15" s="12">
        <f t="shared" si="2"/>
        <v>7745.6999999999989</v>
      </c>
      <c r="J15" s="32" t="s">
        <v>37</v>
      </c>
    </row>
    <row r="16" spans="1:10" ht="35.25" customHeight="1" x14ac:dyDescent="0.2">
      <c r="A16" s="25" t="s">
        <v>40</v>
      </c>
      <c r="B16" s="21">
        <v>141142</v>
      </c>
      <c r="C16" s="12">
        <v>213.1</v>
      </c>
      <c r="D16" s="12">
        <v>213.1</v>
      </c>
      <c r="E16" s="12">
        <v>161.1</v>
      </c>
      <c r="F16" s="12">
        <f t="shared" si="0"/>
        <v>-52</v>
      </c>
      <c r="G16" s="12">
        <f t="shared" si="1"/>
        <v>75.598310652275927</v>
      </c>
      <c r="H16" s="12">
        <v>187.1</v>
      </c>
      <c r="I16" s="12">
        <f t="shared" si="2"/>
        <v>-26</v>
      </c>
      <c r="J16" s="12">
        <f t="shared" si="3"/>
        <v>86.10368786745056</v>
      </c>
    </row>
    <row r="17" spans="1:11" ht="36" customHeight="1" x14ac:dyDescent="0.2">
      <c r="A17" s="25" t="s">
        <v>45</v>
      </c>
      <c r="B17" s="21">
        <v>141151</v>
      </c>
      <c r="C17" s="12">
        <v>93.2</v>
      </c>
      <c r="D17" s="12">
        <v>93.2</v>
      </c>
      <c r="E17" s="12">
        <v>71.400000000000006</v>
      </c>
      <c r="F17" s="12">
        <f t="shared" si="0"/>
        <v>-21.799999999999997</v>
      </c>
      <c r="G17" s="12">
        <f t="shared" ref="G17:G26" si="4">AVERAGE(E17/D17*100)</f>
        <v>76.60944206008584</v>
      </c>
      <c r="H17" s="12">
        <v>169.3</v>
      </c>
      <c r="I17" s="12">
        <f t="shared" si="2"/>
        <v>-97.9</v>
      </c>
      <c r="J17" s="12">
        <f t="shared" si="3"/>
        <v>42.173656231541642</v>
      </c>
    </row>
    <row r="18" spans="1:11" ht="12.75" customHeight="1" x14ac:dyDescent="0.2">
      <c r="A18" s="25" t="s">
        <v>43</v>
      </c>
      <c r="B18" s="21">
        <v>141521</v>
      </c>
      <c r="C18" s="12"/>
      <c r="D18" s="12"/>
      <c r="E18" s="12">
        <v>0.9</v>
      </c>
      <c r="F18" s="12">
        <f t="shared" si="0"/>
        <v>0.9</v>
      </c>
      <c r="G18" s="12"/>
      <c r="H18" s="12">
        <v>-26</v>
      </c>
      <c r="I18" s="12">
        <f t="shared" si="2"/>
        <v>26.9</v>
      </c>
      <c r="J18" s="12">
        <v>103.5</v>
      </c>
    </row>
    <row r="19" spans="1:11" ht="22.5" customHeight="1" x14ac:dyDescent="0.2">
      <c r="A19" s="25" t="s">
        <v>51</v>
      </c>
      <c r="B19" s="21">
        <v>141532</v>
      </c>
      <c r="C19" s="12"/>
      <c r="D19" s="12"/>
      <c r="E19" s="12">
        <v>3.5</v>
      </c>
      <c r="F19" s="12">
        <f t="shared" si="0"/>
        <v>3.5</v>
      </c>
      <c r="G19" s="12"/>
      <c r="H19" s="12"/>
      <c r="I19" s="12">
        <v>3.5</v>
      </c>
      <c r="J19" s="12"/>
    </row>
    <row r="20" spans="1:11" ht="24" customHeight="1" x14ac:dyDescent="0.2">
      <c r="A20" s="25" t="s">
        <v>44</v>
      </c>
      <c r="B20" s="21">
        <v>142214</v>
      </c>
      <c r="C20" s="12"/>
      <c r="D20" s="12">
        <v>5</v>
      </c>
      <c r="E20" s="12">
        <v>3</v>
      </c>
      <c r="F20" s="12">
        <f t="shared" si="0"/>
        <v>-2</v>
      </c>
      <c r="G20" s="12">
        <f t="shared" si="4"/>
        <v>60</v>
      </c>
      <c r="H20" s="12">
        <v>0.1</v>
      </c>
      <c r="I20" s="12">
        <f t="shared" si="2"/>
        <v>2.9</v>
      </c>
      <c r="J20" s="32" t="s">
        <v>37</v>
      </c>
    </row>
    <row r="21" spans="1:11" ht="21" customHeight="1" x14ac:dyDescent="0.2">
      <c r="A21" s="11" t="s">
        <v>6</v>
      </c>
      <c r="B21" s="21" t="s">
        <v>17</v>
      </c>
      <c r="C21" s="12"/>
      <c r="D21" s="12"/>
      <c r="E21" s="12"/>
      <c r="F21" s="12"/>
      <c r="G21" s="12"/>
      <c r="H21" s="12">
        <v>58.3</v>
      </c>
      <c r="I21" s="12">
        <f t="shared" si="2"/>
        <v>-58.3</v>
      </c>
      <c r="J21" s="12"/>
    </row>
    <row r="22" spans="1:11" ht="12.75" customHeight="1" x14ac:dyDescent="0.2">
      <c r="A22" s="11" t="s">
        <v>7</v>
      </c>
      <c r="B22" s="21" t="s">
        <v>18</v>
      </c>
      <c r="C22" s="12">
        <v>4269.1000000000004</v>
      </c>
      <c r="D22" s="12">
        <v>4383.3999999999996</v>
      </c>
      <c r="E22" s="12">
        <v>4351.6000000000004</v>
      </c>
      <c r="F22" s="12">
        <f t="shared" si="0"/>
        <v>-31.799999999999272</v>
      </c>
      <c r="G22" s="12">
        <f t="shared" si="4"/>
        <v>99.274535748505741</v>
      </c>
      <c r="H22" s="12">
        <v>4255.2</v>
      </c>
      <c r="I22" s="12">
        <f t="shared" si="2"/>
        <v>96.400000000000546</v>
      </c>
      <c r="J22" s="12">
        <f t="shared" si="3"/>
        <v>102.26546343297613</v>
      </c>
    </row>
    <row r="23" spans="1:11" ht="12.75" customHeight="1" x14ac:dyDescent="0.2">
      <c r="A23" s="11" t="s">
        <v>8</v>
      </c>
      <c r="B23" s="21" t="s">
        <v>19</v>
      </c>
      <c r="C23" s="12">
        <v>2580</v>
      </c>
      <c r="D23" s="12">
        <v>3042.4</v>
      </c>
      <c r="E23" s="12">
        <v>3112.6</v>
      </c>
      <c r="F23" s="12">
        <f t="shared" si="0"/>
        <v>70.199999999999818</v>
      </c>
      <c r="G23" s="12">
        <f t="shared" si="4"/>
        <v>102.30738890349724</v>
      </c>
      <c r="H23" s="12">
        <v>2732.7</v>
      </c>
      <c r="I23" s="12">
        <f t="shared" si="2"/>
        <v>379.90000000000009</v>
      </c>
      <c r="J23" s="12">
        <f t="shared" si="3"/>
        <v>113.90200168331688</v>
      </c>
    </row>
    <row r="24" spans="1:11" ht="21.75" customHeight="1" x14ac:dyDescent="0.2">
      <c r="A24" s="11" t="s">
        <v>47</v>
      </c>
      <c r="B24" s="21">
        <v>144112</v>
      </c>
      <c r="C24" s="12"/>
      <c r="D24" s="12"/>
      <c r="E24" s="12"/>
      <c r="F24" s="12"/>
      <c r="G24" s="12"/>
      <c r="H24" s="12">
        <v>1.5</v>
      </c>
      <c r="I24" s="12">
        <f t="shared" si="2"/>
        <v>-1.5</v>
      </c>
      <c r="J24" s="12"/>
    </row>
    <row r="25" spans="1:11" ht="13.5" customHeight="1" x14ac:dyDescent="0.2">
      <c r="A25" s="11" t="s">
        <v>9</v>
      </c>
      <c r="B25" s="21" t="s">
        <v>20</v>
      </c>
      <c r="C25" s="12"/>
      <c r="D25" s="12">
        <v>9</v>
      </c>
      <c r="E25" s="12"/>
      <c r="F25" s="12">
        <f t="shared" si="0"/>
        <v>-9</v>
      </c>
      <c r="G25" s="12"/>
      <c r="H25" s="12">
        <v>7.9</v>
      </c>
      <c r="I25" s="12">
        <f t="shared" si="2"/>
        <v>-7.9</v>
      </c>
      <c r="J25" s="12"/>
    </row>
    <row r="26" spans="1:11" ht="13.5" customHeight="1" x14ac:dyDescent="0.2">
      <c r="A26" s="11" t="s">
        <v>48</v>
      </c>
      <c r="B26" s="21">
        <v>144224</v>
      </c>
      <c r="C26" s="12"/>
      <c r="D26" s="12">
        <v>1862.7</v>
      </c>
      <c r="E26" s="12">
        <v>782.2</v>
      </c>
      <c r="F26" s="12">
        <f t="shared" si="0"/>
        <v>-1080.5</v>
      </c>
      <c r="G26" s="12">
        <f t="shared" si="4"/>
        <v>41.992806141622381</v>
      </c>
      <c r="H26" s="12">
        <v>3770.8</v>
      </c>
      <c r="I26" s="12">
        <f t="shared" si="2"/>
        <v>-2988.6000000000004</v>
      </c>
      <c r="J26" s="12">
        <f t="shared" si="3"/>
        <v>20.743608783282063</v>
      </c>
    </row>
    <row r="27" spans="1:11" ht="12.75" customHeight="1" x14ac:dyDescent="0.2">
      <c r="A27" s="25" t="s">
        <v>46</v>
      </c>
      <c r="B27" s="21">
        <v>145241</v>
      </c>
      <c r="C27" s="12"/>
      <c r="D27" s="12"/>
      <c r="E27" s="12"/>
      <c r="F27" s="12"/>
      <c r="G27" s="12"/>
      <c r="H27" s="12"/>
      <c r="I27" s="12"/>
      <c r="J27" s="32"/>
    </row>
    <row r="28" spans="1:11" ht="11.25" customHeight="1" x14ac:dyDescent="0.2">
      <c r="A28" s="15" t="s">
        <v>35</v>
      </c>
      <c r="B28" s="21"/>
      <c r="C28" s="13">
        <f>SUM(C10:C27)</f>
        <v>24155.4</v>
      </c>
      <c r="D28" s="13">
        <f>SUM(D10:D27)</f>
        <v>36803.1</v>
      </c>
      <c r="E28" s="13">
        <f>SUM(E10:E27)</f>
        <v>37678.6</v>
      </c>
      <c r="F28" s="13">
        <f t="shared" si="0"/>
        <v>875.5</v>
      </c>
      <c r="G28" s="13">
        <f t="shared" ref="G28:G38" si="5">AVERAGE(E28/D28*100)</f>
        <v>102.37887569253677</v>
      </c>
      <c r="H28" s="13">
        <f>SUM(H10:H27)</f>
        <v>29798.299999999996</v>
      </c>
      <c r="I28" s="13">
        <f t="shared" si="2"/>
        <v>7880.3000000000029</v>
      </c>
      <c r="J28" s="34">
        <f t="shared" ref="J28:J30" si="6">SUM(E28/H28*100)</f>
        <v>126.44546836564503</v>
      </c>
      <c r="K28" s="26"/>
    </row>
    <row r="29" spans="1:11" ht="10.5" customHeight="1" x14ac:dyDescent="0.2">
      <c r="A29" s="23">
        <v>1</v>
      </c>
      <c r="B29" s="24">
        <v>2</v>
      </c>
      <c r="C29" s="24">
        <v>3</v>
      </c>
      <c r="D29" s="24">
        <v>4</v>
      </c>
      <c r="E29" s="24">
        <v>5</v>
      </c>
      <c r="F29" s="24">
        <v>6</v>
      </c>
      <c r="G29" s="38">
        <v>7</v>
      </c>
      <c r="H29" s="24">
        <v>8</v>
      </c>
      <c r="I29" s="38">
        <v>9</v>
      </c>
      <c r="J29" s="37">
        <v>10</v>
      </c>
    </row>
    <row r="30" spans="1:11" s="5" customFormat="1" ht="16.5" customHeight="1" x14ac:dyDescent="0.2">
      <c r="A30" s="15" t="s">
        <v>28</v>
      </c>
      <c r="B30" s="22">
        <v>191</v>
      </c>
      <c r="C30" s="13">
        <f>AVERAGE(C31+C32+C33+C35+C36+C37+C34)</f>
        <v>323139.5</v>
      </c>
      <c r="D30" s="13">
        <f t="shared" ref="D30:F30" si="7">AVERAGE(D31+D32+D33+D35+D36+D37+D34)</f>
        <v>382656.10000000003</v>
      </c>
      <c r="E30" s="13">
        <f t="shared" si="7"/>
        <v>378844.2</v>
      </c>
      <c r="F30" s="13">
        <f t="shared" si="7"/>
        <v>-3811.9000000000342</v>
      </c>
      <c r="G30" s="13">
        <f t="shared" si="5"/>
        <v>99.003831377573746</v>
      </c>
      <c r="H30" s="13">
        <f>SUM(H31+H32+H33+H35+H36+H37)</f>
        <v>335762.7</v>
      </c>
      <c r="I30" s="13">
        <f>SUM(I31+I32+I33+I35+I36+I37+I34)</f>
        <v>43081.499999999956</v>
      </c>
      <c r="J30" s="34">
        <f t="shared" si="6"/>
        <v>112.83093684914971</v>
      </c>
    </row>
    <row r="31" spans="1:11" ht="36.75" customHeight="1" x14ac:dyDescent="0.2">
      <c r="A31" s="11" t="s">
        <v>27</v>
      </c>
      <c r="B31" s="21" t="s">
        <v>21</v>
      </c>
      <c r="C31" s="12">
        <v>267259.09999999998</v>
      </c>
      <c r="D31" s="12">
        <v>325487.7</v>
      </c>
      <c r="E31" s="12">
        <v>321957.09999999998</v>
      </c>
      <c r="F31" s="12">
        <f t="shared" si="0"/>
        <v>-3530.6000000000349</v>
      </c>
      <c r="G31" s="12">
        <f t="shared" si="5"/>
        <v>98.915289272067724</v>
      </c>
      <c r="H31" s="12">
        <v>278315.40000000002</v>
      </c>
      <c r="I31" s="12">
        <f>AVERAGE(E31-H31)</f>
        <v>43641.699999999953</v>
      </c>
      <c r="J31" s="32">
        <f t="shared" si="3"/>
        <v>115.68066301756926</v>
      </c>
    </row>
    <row r="32" spans="1:11" ht="23.25" customHeight="1" x14ac:dyDescent="0.2">
      <c r="A32" s="11" t="s">
        <v>10</v>
      </c>
      <c r="B32" s="21" t="s">
        <v>22</v>
      </c>
      <c r="C32" s="12">
        <v>1230</v>
      </c>
      <c r="D32" s="12">
        <v>2555.9</v>
      </c>
      <c r="E32" s="12">
        <v>2435.8000000000002</v>
      </c>
      <c r="F32" s="12">
        <f t="shared" si="0"/>
        <v>-120.09999999999991</v>
      </c>
      <c r="G32" s="12">
        <f t="shared" si="5"/>
        <v>95.301068116905981</v>
      </c>
      <c r="H32" s="12">
        <v>1085.8</v>
      </c>
      <c r="I32" s="12">
        <f t="shared" si="2"/>
        <v>1350.0000000000002</v>
      </c>
      <c r="J32" s="32" t="s">
        <v>37</v>
      </c>
    </row>
    <row r="33" spans="1:10" ht="27" customHeight="1" x14ac:dyDescent="0.2">
      <c r="A33" s="11" t="s">
        <v>11</v>
      </c>
      <c r="B33" s="21" t="s">
        <v>23</v>
      </c>
      <c r="C33" s="12">
        <v>3150.4</v>
      </c>
      <c r="D33" s="12">
        <v>3314.1</v>
      </c>
      <c r="E33" s="12">
        <v>3200.7</v>
      </c>
      <c r="F33" s="12">
        <f t="shared" si="0"/>
        <v>-113.40000000000009</v>
      </c>
      <c r="G33" s="12">
        <f t="shared" si="5"/>
        <v>96.578256540237163</v>
      </c>
      <c r="H33" s="12">
        <v>2817.3</v>
      </c>
      <c r="I33" s="12">
        <f t="shared" si="2"/>
        <v>383.39999999999964</v>
      </c>
      <c r="J33" s="32">
        <f t="shared" si="3"/>
        <v>113.60877435842826</v>
      </c>
    </row>
    <row r="34" spans="1:10" ht="24.75" customHeight="1" x14ac:dyDescent="0.2">
      <c r="A34" s="11" t="s">
        <v>52</v>
      </c>
      <c r="B34" s="21">
        <v>191115</v>
      </c>
      <c r="C34" s="12"/>
      <c r="D34" s="12">
        <v>75.400000000000006</v>
      </c>
      <c r="E34" s="12">
        <v>75.400000000000006</v>
      </c>
      <c r="F34" s="12"/>
      <c r="G34" s="12">
        <f t="shared" si="5"/>
        <v>100</v>
      </c>
      <c r="H34" s="12"/>
      <c r="I34" s="12">
        <v>75.400000000000006</v>
      </c>
      <c r="J34" s="32"/>
    </row>
    <row r="35" spans="1:10" ht="24" x14ac:dyDescent="0.2">
      <c r="A35" s="11" t="s">
        <v>12</v>
      </c>
      <c r="B35" s="21" t="s">
        <v>24</v>
      </c>
      <c r="C35" s="12">
        <v>21899.7</v>
      </c>
      <c r="D35" s="12">
        <v>21622.7</v>
      </c>
      <c r="E35" s="12">
        <v>21574.9</v>
      </c>
      <c r="F35" s="12">
        <f t="shared" si="0"/>
        <v>-47.799999999999272</v>
      </c>
      <c r="G35" s="12">
        <f t="shared" si="5"/>
        <v>99.778936025565727</v>
      </c>
      <c r="H35" s="12">
        <v>20290.3</v>
      </c>
      <c r="I35" s="12">
        <f>AVERAGE(E35-H35)</f>
        <v>1284.6000000000022</v>
      </c>
      <c r="J35" s="32">
        <f t="shared" si="3"/>
        <v>106.33110402507604</v>
      </c>
    </row>
    <row r="36" spans="1:10" ht="23.25" customHeight="1" x14ac:dyDescent="0.2">
      <c r="A36" s="11" t="s">
        <v>13</v>
      </c>
      <c r="B36" s="21" t="s">
        <v>25</v>
      </c>
      <c r="C36" s="32">
        <v>29600.3</v>
      </c>
      <c r="D36" s="32">
        <v>29600.3</v>
      </c>
      <c r="E36" s="32">
        <v>29600.3</v>
      </c>
      <c r="F36" s="12">
        <f t="shared" si="0"/>
        <v>0</v>
      </c>
      <c r="G36" s="32">
        <f t="shared" si="5"/>
        <v>100</v>
      </c>
      <c r="H36" s="32">
        <v>29384</v>
      </c>
      <c r="I36" s="32">
        <f t="shared" si="2"/>
        <v>216.29999999999927</v>
      </c>
      <c r="J36" s="32">
        <f t="shared" si="3"/>
        <v>100.73611489245849</v>
      </c>
    </row>
    <row r="37" spans="1:10" ht="23.25" customHeight="1" x14ac:dyDescent="0.2">
      <c r="A37" s="25" t="s">
        <v>49</v>
      </c>
      <c r="B37" s="21">
        <v>191139</v>
      </c>
      <c r="C37" s="32"/>
      <c r="D37" s="32"/>
      <c r="E37" s="32"/>
      <c r="F37" s="12"/>
      <c r="G37" s="32"/>
      <c r="H37" s="32">
        <v>3869.9</v>
      </c>
      <c r="I37" s="32">
        <f t="shared" si="2"/>
        <v>-3869.9</v>
      </c>
      <c r="J37" s="32"/>
    </row>
    <row r="38" spans="1:10" ht="12" x14ac:dyDescent="0.2">
      <c r="A38" s="15" t="s">
        <v>36</v>
      </c>
      <c r="B38" s="16"/>
      <c r="C38" s="13">
        <f>AVERAGE(C28+C30)</f>
        <v>347294.9</v>
      </c>
      <c r="D38" s="13">
        <f t="shared" ref="D38:H38" si="8">AVERAGE(D28+D30)</f>
        <v>419459.2</v>
      </c>
      <c r="E38" s="13">
        <f t="shared" si="8"/>
        <v>416522.8</v>
      </c>
      <c r="F38" s="13">
        <f t="shared" si="0"/>
        <v>-2936.4000000000233</v>
      </c>
      <c r="G38" s="13">
        <f t="shared" si="5"/>
        <v>99.299955752549934</v>
      </c>
      <c r="H38" s="13">
        <f t="shared" si="8"/>
        <v>365561</v>
      </c>
      <c r="I38" s="13">
        <f t="shared" si="2"/>
        <v>50961.799999999988</v>
      </c>
      <c r="J38" s="27">
        <f t="shared" si="3"/>
        <v>113.94071030553039</v>
      </c>
    </row>
    <row r="39" spans="1:10" ht="12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1"/>
    </row>
    <row r="40" spans="1:10" ht="12" x14ac:dyDescent="0.2">
      <c r="A40" s="28"/>
      <c r="B40" s="29"/>
      <c r="C40" s="30"/>
      <c r="D40" s="30"/>
      <c r="E40" s="30"/>
      <c r="F40" s="30"/>
      <c r="G40" s="30"/>
      <c r="H40" s="30"/>
      <c r="I40" s="30"/>
      <c r="J40" s="31"/>
    </row>
    <row r="41" spans="1:10" ht="12" x14ac:dyDescent="0.2">
      <c r="A41" s="28"/>
      <c r="B41" s="29"/>
      <c r="C41" s="30"/>
      <c r="D41" s="30"/>
      <c r="E41" s="30"/>
      <c r="F41" s="30"/>
      <c r="G41" s="30"/>
      <c r="H41" s="30"/>
      <c r="I41" s="30"/>
      <c r="J41" s="31"/>
    </row>
    <row r="42" spans="1:10" ht="12" x14ac:dyDescent="0.2">
      <c r="A42" s="28"/>
      <c r="B42" s="29"/>
      <c r="C42" s="30"/>
      <c r="D42" s="30"/>
      <c r="E42" s="30"/>
      <c r="F42" s="30"/>
      <c r="G42" s="30"/>
      <c r="H42" s="30"/>
      <c r="I42" s="30"/>
      <c r="J42" s="31"/>
    </row>
    <row r="43" spans="1:10" ht="1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2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2.75" x14ac:dyDescent="0.2">
      <c r="A46" s="18" t="s">
        <v>57</v>
      </c>
      <c r="B46" s="18"/>
      <c r="C46" s="18"/>
      <c r="D46" s="18"/>
      <c r="E46" s="18"/>
      <c r="F46" s="18" t="s">
        <v>42</v>
      </c>
      <c r="G46" s="18"/>
      <c r="H46" s="18"/>
      <c r="I46" s="17"/>
      <c r="J46" s="6"/>
    </row>
    <row r="47" spans="1:10" x14ac:dyDescent="0.2">
      <c r="A47" s="4"/>
      <c r="B47" s="4"/>
      <c r="C47" s="4"/>
      <c r="D47" s="4"/>
      <c r="E47" s="4"/>
      <c r="F47" s="4"/>
    </row>
    <row r="48" spans="1:10" x14ac:dyDescent="0.2">
      <c r="A48" s="5"/>
      <c r="B48" s="5"/>
      <c r="C48" s="5"/>
      <c r="D48" s="5"/>
      <c r="E48" s="5"/>
      <c r="F48" s="5"/>
    </row>
  </sheetData>
  <mergeCells count="12">
    <mergeCell ref="G2:J2"/>
    <mergeCell ref="G3:J3"/>
    <mergeCell ref="A5:J5"/>
    <mergeCell ref="H7:H8"/>
    <mergeCell ref="I7:J7"/>
    <mergeCell ref="A6:D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fitToHeight="0" orientation="landscape" copies="3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anexa nr.1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GErhaN</dc:creator>
  <cp:lastModifiedBy>User</cp:lastModifiedBy>
  <cp:lastPrinted>2026-01-21T14:35:29Z</cp:lastPrinted>
  <dcterms:created xsi:type="dcterms:W3CDTF">2017-06-16T05:07:01Z</dcterms:created>
  <dcterms:modified xsi:type="dcterms:W3CDTF">2026-03-03T13:29:05Z</dcterms:modified>
</cp:coreProperties>
</file>