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990" windowHeight="11040"/>
  </bookViews>
  <sheets>
    <sheet name="Tab.2" sheetId="6" r:id="rId1"/>
  </sheets>
  <definedNames>
    <definedName name="_xlnm.Print_Titles" localSheetId="0">Tab.2!#REF!</definedName>
    <definedName name="_xlnm.Print_Area" localSheetId="0">Tab.2!$A$1:$Q$42</definedName>
  </definedNames>
  <calcPr calcId="162913"/>
</workbook>
</file>

<file path=xl/calcChain.xml><?xml version="1.0" encoding="utf-8"?>
<calcChain xmlns="http://schemas.openxmlformats.org/spreadsheetml/2006/main">
  <c r="Q9" i="6" l="1"/>
  <c r="P9" i="6"/>
  <c r="O9" i="6"/>
  <c r="N9" i="6"/>
  <c r="Q35" i="6"/>
  <c r="O35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6" i="6"/>
  <c r="Q37" i="6"/>
  <c r="Q38" i="6"/>
  <c r="Q39" i="6"/>
  <c r="Q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6" i="6"/>
  <c r="O37" i="6"/>
  <c r="O38" i="6"/>
  <c r="O39" i="6"/>
  <c r="O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10" i="6"/>
  <c r="G11" i="6" l="1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10" i="6"/>
  <c r="F9" i="6"/>
  <c r="M9" i="6" l="1"/>
</calcChain>
</file>

<file path=xl/sharedStrings.xml><?xml version="1.0" encoding="utf-8"?>
<sst xmlns="http://schemas.openxmlformats.org/spreadsheetml/2006/main" count="88" uniqueCount="77">
  <si>
    <t>Denumirea</t>
  </si>
  <si>
    <t>Cod</t>
  </si>
  <si>
    <t>Proiect</t>
  </si>
  <si>
    <t>Estimat</t>
  </si>
  <si>
    <t>mii lei</t>
  </si>
  <si>
    <t>% din total</t>
  </si>
  <si>
    <t>F1F3</t>
  </si>
  <si>
    <t>Cheltuieli, total</t>
  </si>
  <si>
    <t>0111</t>
  </si>
  <si>
    <t>0112</t>
  </si>
  <si>
    <t>0133</t>
  </si>
  <si>
    <t>0169</t>
  </si>
  <si>
    <t>0171</t>
  </si>
  <si>
    <t>Autorităţi legislative şi executive</t>
  </si>
  <si>
    <t>Servicii bugetar-fiscale</t>
  </si>
  <si>
    <t>Alte servicii generale</t>
  </si>
  <si>
    <t>0259</t>
  </si>
  <si>
    <t>0321</t>
  </si>
  <si>
    <t>0419</t>
  </si>
  <si>
    <t>0429</t>
  </si>
  <si>
    <t>0443</t>
  </si>
  <si>
    <t>0451</t>
  </si>
  <si>
    <t>0812</t>
  </si>
  <si>
    <t>0813</t>
  </si>
  <si>
    <t>0820</t>
  </si>
  <si>
    <t>0861</t>
  </si>
  <si>
    <t>0911</t>
  </si>
  <si>
    <t>0912</t>
  </si>
  <si>
    <t>0921</t>
  </si>
  <si>
    <t>0922</t>
  </si>
  <si>
    <t>0950</t>
  </si>
  <si>
    <t>0960</t>
  </si>
  <si>
    <t>0989</t>
  </si>
  <si>
    <t>1012</t>
  </si>
  <si>
    <t>1040</t>
  </si>
  <si>
    <t>1070</t>
  </si>
  <si>
    <t>1091</t>
  </si>
  <si>
    <t>1099</t>
  </si>
  <si>
    <t>Alte servicii economice generale</t>
  </si>
  <si>
    <t>Construcţii</t>
  </si>
  <si>
    <t>Transport rutier</t>
  </si>
  <si>
    <t>Servicii  de sport şi cultură fizică</t>
  </si>
  <si>
    <t>Servicii pentru tineret</t>
  </si>
  <si>
    <t>Servicii în domeniul culturii</t>
  </si>
  <si>
    <t>Educaţie timpurie</t>
  </si>
  <si>
    <t>Învăţământ primar</t>
  </si>
  <si>
    <t>Învăţământ gimnazial</t>
  </si>
  <si>
    <t>Învăţământ liceal</t>
  </si>
  <si>
    <t>Protecţie în caz de incapacitate de muncă</t>
  </si>
  <si>
    <t>Protecţie a familiei şi a copiilor</t>
  </si>
  <si>
    <t>Protecţie  împotriva excluziunii sociale</t>
  </si>
  <si>
    <t>Administrare în domeniul protecţiei sociale</t>
  </si>
  <si>
    <t>Alte servicii de protecție socială</t>
  </si>
  <si>
    <t>Executat</t>
  </si>
  <si>
    <t>0740</t>
  </si>
  <si>
    <t>0769</t>
  </si>
  <si>
    <t>0630</t>
  </si>
  <si>
    <t>Alte servicii de stat cu destinație generala</t>
  </si>
  <si>
    <t>Alte servicii în domeniul apărării  naționale</t>
  </si>
  <si>
    <t>Servicii de sănătate publică</t>
  </si>
  <si>
    <t>Aprovizionarea cu apă</t>
  </si>
  <si>
    <t xml:space="preserve">    bugetului raional pentru anul 2025 </t>
  </si>
  <si>
    <t>Serviciul datoriei interne</t>
  </si>
  <si>
    <t>Servicii de pompieri și salvatori</t>
  </si>
  <si>
    <t>Alte servicii în domeniul agriculturii, gospodăriei silvice, gospodăriei piscicole și gospodăriei de vânătoare</t>
  </si>
  <si>
    <t>Alte servicii în domeniul ocrotirii sănătății</t>
  </si>
  <si>
    <t>Alte servicii în domeniul culturii, cultelor şi odihnei</t>
  </si>
  <si>
    <t>Invatamânt nedefinit după nivel</t>
  </si>
  <si>
    <t>Servicii afiliate învățământului</t>
  </si>
  <si>
    <t>Alte servicii în domeniul învățământului</t>
  </si>
  <si>
    <t>Șefă interimară, Direcția Generală  Finanțe</t>
  </si>
  <si>
    <t>Galina ERHAN</t>
  </si>
  <si>
    <t xml:space="preserve">Cheltuielile bugetului raional Hîncești conform clasificaţiei funcţionale </t>
  </si>
  <si>
    <t xml:space="preserve">                                 Tabelul nr.2</t>
  </si>
  <si>
    <t xml:space="preserve">   la  nota informativă cu privire la aprobarea</t>
  </si>
  <si>
    <t>Aprobat</t>
  </si>
  <si>
    <t>stimat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</si>
</sst>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i/>
      <sz val="12"/>
      <color indexed="8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b/>
      <sz val="17"/>
      <color indexed="8"/>
      <name val="Times New Roman"/>
      <family val="2"/>
    </font>
    <font>
      <b/>
      <sz val="17"/>
      <color indexed="8"/>
      <name val="Calibri"/>
      <family val="2"/>
      <charset val="204"/>
    </font>
    <font>
      <sz val="17"/>
      <color indexed="8"/>
      <name val="Calibri"/>
      <family val="2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Calibri"/>
      <family val="2"/>
      <charset val="204"/>
    </font>
    <font>
      <b/>
      <sz val="17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color indexed="8"/>
      <name val="Times New Roman"/>
      <family val="2"/>
    </font>
    <font>
      <b/>
      <sz val="24"/>
      <color indexed="8"/>
      <name val="Times New Roman"/>
      <family val="1"/>
      <charset val="204"/>
    </font>
    <font>
      <sz val="24"/>
      <color indexed="8"/>
      <name val="Calibri"/>
      <family val="2"/>
      <charset val="204"/>
    </font>
    <font>
      <b/>
      <i/>
      <sz val="24"/>
      <color indexed="8"/>
      <name val="Times New Roman"/>
      <family val="1"/>
      <charset val="204"/>
    </font>
    <font>
      <sz val="20"/>
      <color indexed="8"/>
      <name val="Times New Roman"/>
      <family val="2"/>
    </font>
    <font>
      <b/>
      <i/>
      <sz val="20"/>
      <color indexed="8"/>
      <name val="Times New Roman"/>
      <family val="2"/>
    </font>
    <font>
      <b/>
      <sz val="20"/>
      <color rgb="FFFF0000"/>
      <name val="Times New Roman"/>
      <family val="2"/>
    </font>
    <font>
      <b/>
      <sz val="20"/>
      <name val="Times New Roman"/>
      <family val="2"/>
    </font>
    <font>
      <b/>
      <sz val="2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13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/>
    <xf numFmtId="16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19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5" fillId="0" borderId="2" xfId="0" applyFont="1" applyBorder="1"/>
    <xf numFmtId="0" fontId="3" fillId="2" borderId="2" xfId="0" applyFont="1" applyFill="1" applyBorder="1" applyAlignment="1">
      <alignment horizontal="center" vertical="top" wrapText="1"/>
    </xf>
    <xf numFmtId="1" fontId="8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tabSelected="1" view="pageBreakPreview" zoomScaleNormal="100" zoomScaleSheetLayoutView="100" workbookViewId="0">
      <pane ySplit="1" topLeftCell="A2" activePane="bottomLeft" state="frozen"/>
      <selection activeCell="D1" sqref="D1"/>
      <selection pane="bottomLeft" activeCell="A4" sqref="A4:Q4"/>
    </sheetView>
  </sheetViews>
  <sheetFormatPr defaultRowHeight="15" x14ac:dyDescent="0.25"/>
  <cols>
    <col min="3" max="3" width="63" customWidth="1"/>
    <col min="4" max="4" width="5.42578125" customWidth="1"/>
    <col min="5" max="5" width="8" customWidth="1"/>
    <col min="6" max="6" width="16.85546875" customWidth="1"/>
    <col min="7" max="7" width="12.85546875" customWidth="1"/>
    <col min="8" max="8" width="17.5703125" customWidth="1"/>
    <col min="9" max="9" width="14.28515625" customWidth="1"/>
    <col min="10" max="10" width="17.28515625" customWidth="1"/>
    <col min="11" max="11" width="13.5703125" customWidth="1"/>
    <col min="12" max="12" width="17.28515625" customWidth="1"/>
    <col min="13" max="13" width="13.28515625" customWidth="1"/>
    <col min="14" max="14" width="19.140625" customWidth="1"/>
    <col min="15" max="15" width="14.5703125" customWidth="1"/>
    <col min="16" max="16" width="17.140625" customWidth="1"/>
    <col min="17" max="17" width="14.42578125" customWidth="1"/>
  </cols>
  <sheetData>
    <row r="1" spans="1:35" s="1" customFormat="1" ht="31.5" customHeight="1" x14ac:dyDescent="0.25">
      <c r="A1" s="3"/>
      <c r="N1" s="36" t="s">
        <v>73</v>
      </c>
      <c r="O1" s="36"/>
      <c r="P1" s="36"/>
      <c r="Q1" s="36"/>
    </row>
    <row r="2" spans="1:35" s="1" customFormat="1" ht="16.5" customHeight="1" x14ac:dyDescent="0.3">
      <c r="A2" s="3"/>
      <c r="N2" s="37" t="s">
        <v>74</v>
      </c>
      <c r="O2" s="37"/>
      <c r="P2" s="37"/>
      <c r="Q2" s="37"/>
    </row>
    <row r="3" spans="1:35" s="1" customFormat="1" ht="26.25" customHeight="1" thickBot="1" x14ac:dyDescent="0.3">
      <c r="A3" s="3"/>
      <c r="N3" s="39" t="s">
        <v>61</v>
      </c>
      <c r="O3" s="39"/>
      <c r="P3" s="39"/>
      <c r="Q3" s="39"/>
    </row>
    <row r="4" spans="1:35" s="1" customFormat="1" ht="30.75" customHeight="1" x14ac:dyDescent="0.25">
      <c r="A4" s="40" t="s">
        <v>72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35" s="1" customFormat="1" ht="17.100000000000001" customHeight="1" x14ac:dyDescent="0.25">
      <c r="A5" s="2"/>
      <c r="N5" s="38"/>
      <c r="O5" s="38"/>
      <c r="P5" s="38"/>
      <c r="Q5" s="38"/>
    </row>
    <row r="6" spans="1:35" s="1" customFormat="1" ht="21" customHeight="1" x14ac:dyDescent="0.35">
      <c r="A6" s="30" t="s">
        <v>0</v>
      </c>
      <c r="B6" s="30"/>
      <c r="C6" s="30"/>
      <c r="D6" s="32"/>
      <c r="E6" s="33"/>
      <c r="F6" s="31">
        <v>2023</v>
      </c>
      <c r="G6" s="31"/>
      <c r="H6" s="31">
        <v>2024</v>
      </c>
      <c r="I6" s="31"/>
      <c r="J6" s="35">
        <v>2025</v>
      </c>
      <c r="K6" s="35"/>
      <c r="L6" s="35">
        <v>2026</v>
      </c>
      <c r="M6" s="35"/>
      <c r="N6" s="35">
        <v>2027</v>
      </c>
      <c r="O6" s="35"/>
      <c r="P6" s="35">
        <v>2028</v>
      </c>
      <c r="Q6" s="35"/>
    </row>
    <row r="7" spans="1:35" s="1" customFormat="1" ht="24" customHeight="1" x14ac:dyDescent="0.35">
      <c r="A7" s="30"/>
      <c r="B7" s="30"/>
      <c r="C7" s="30"/>
      <c r="D7" s="34" t="s">
        <v>1</v>
      </c>
      <c r="E7" s="33"/>
      <c r="F7" s="31" t="s">
        <v>53</v>
      </c>
      <c r="G7" s="31"/>
      <c r="H7" s="31" t="s">
        <v>53</v>
      </c>
      <c r="I7" s="31"/>
      <c r="J7" s="30" t="s">
        <v>75</v>
      </c>
      <c r="K7" s="30"/>
      <c r="L7" s="30" t="s">
        <v>2</v>
      </c>
      <c r="M7" s="30"/>
      <c r="N7" s="30" t="s">
        <v>76</v>
      </c>
      <c r="O7" s="30"/>
      <c r="P7" s="30" t="s">
        <v>3</v>
      </c>
      <c r="Q7" s="30"/>
    </row>
    <row r="8" spans="1:35" s="1" customFormat="1" ht="57" customHeight="1" x14ac:dyDescent="0.35">
      <c r="A8" s="30"/>
      <c r="B8" s="30"/>
      <c r="C8" s="30"/>
      <c r="D8" s="34" t="s">
        <v>6</v>
      </c>
      <c r="E8" s="33"/>
      <c r="F8" s="19" t="s">
        <v>4</v>
      </c>
      <c r="G8" s="20" t="s">
        <v>5</v>
      </c>
      <c r="H8" s="19" t="s">
        <v>4</v>
      </c>
      <c r="I8" s="20" t="s">
        <v>5</v>
      </c>
      <c r="J8" s="19" t="s">
        <v>4</v>
      </c>
      <c r="K8" s="20" t="s">
        <v>5</v>
      </c>
      <c r="L8" s="21" t="s">
        <v>4</v>
      </c>
      <c r="M8" s="21" t="s">
        <v>5</v>
      </c>
      <c r="N8" s="22" t="s">
        <v>4</v>
      </c>
      <c r="O8" s="21" t="s">
        <v>5</v>
      </c>
      <c r="P8" s="22" t="s">
        <v>4</v>
      </c>
      <c r="Q8" s="21" t="s">
        <v>5</v>
      </c>
    </row>
    <row r="9" spans="1:35" s="1" customFormat="1" ht="30" customHeight="1" x14ac:dyDescent="0.25">
      <c r="A9" s="29" t="s">
        <v>7</v>
      </c>
      <c r="B9" s="29"/>
      <c r="C9" s="29"/>
      <c r="D9" s="28"/>
      <c r="E9" s="28"/>
      <c r="F9" s="13">
        <f>SUM(F10:F39)</f>
        <v>411196.00000000006</v>
      </c>
      <c r="G9" s="13">
        <v>100</v>
      </c>
      <c r="H9" s="13">
        <v>365109.5</v>
      </c>
      <c r="I9" s="13">
        <v>100</v>
      </c>
      <c r="J9" s="13">
        <v>366207.5</v>
      </c>
      <c r="K9" s="13">
        <v>100</v>
      </c>
      <c r="L9" s="13">
        <v>383905.1</v>
      </c>
      <c r="M9" s="13">
        <f>SUM(M10:M39)</f>
        <v>99.999999999999986</v>
      </c>
      <c r="N9" s="13">
        <f>SUM(N10+N11+N12+N13+N14+N15+N16+N17+N18+N19+N20+N21+N22+N23+N24+N25+N26+N27+N28+N29+N30+N31+N32+N33+N34+N35+N36+N37+N38+N39)</f>
        <v>388730.10000000003</v>
      </c>
      <c r="O9" s="13">
        <f>SUM(O10+O11+O12+O13+O14+O15+O16+O17+O18+O19+O20+O21+O22+O23+O24+O25+O26+O27+O28+O29+O30+O31+O32+O33+O34+O35+O36+O37+O38+O39)</f>
        <v>100.00000000000001</v>
      </c>
      <c r="P9" s="13">
        <f>SUM(P10+P11+P12+P13+P14+P15+P16+P17+P18+P19+P20+P21+P22+P23+P24+P25+P26+P27+P28+P29+P30+P31+P32+P33+P34+P35+P36+P37+P38+P39)</f>
        <v>394552.89999999997</v>
      </c>
      <c r="Q9" s="13">
        <f>SUM(Q10+Q11+Q12+Q13+Q14+Q15+Q16+Q17+Q18+Q19+Q20+Q21+Q22+Q23+Q24+Q25+Q26+Q27+Q28+Q29+Q30+Q31+Q32+Q33+Q34+Q35+Q36+Q37+Q38+Q39)</f>
        <v>100</v>
      </c>
    </row>
    <row r="10" spans="1:35" s="1" customFormat="1" ht="28.5" customHeight="1" x14ac:dyDescent="0.25">
      <c r="A10" s="23" t="s">
        <v>13</v>
      </c>
      <c r="B10" s="23"/>
      <c r="C10" s="23"/>
      <c r="D10" s="24" t="s">
        <v>8</v>
      </c>
      <c r="E10" s="24"/>
      <c r="F10" s="13">
        <v>10264.9</v>
      </c>
      <c r="G10" s="13">
        <f>F10/411196*100</f>
        <v>2.4963521045924568</v>
      </c>
      <c r="H10" s="14">
        <v>7011.2</v>
      </c>
      <c r="I10" s="13">
        <f>H10/365109.5*100</f>
        <v>1.9203006221421244</v>
      </c>
      <c r="J10" s="15">
        <v>6547.1</v>
      </c>
      <c r="K10" s="13">
        <f>J10/366207.5*100</f>
        <v>1.7878115549244622</v>
      </c>
      <c r="L10" s="13">
        <v>6480.5</v>
      </c>
      <c r="M10" s="18">
        <f>L10/383905.1*100</f>
        <v>1.6880473846270863</v>
      </c>
      <c r="N10" s="13">
        <v>6777</v>
      </c>
      <c r="O10" s="13">
        <f>N10/388730.1*100</f>
        <v>1.7433689853191201</v>
      </c>
      <c r="P10" s="13">
        <v>7151.5</v>
      </c>
      <c r="Q10" s="13">
        <f>P10/394552.9*100</f>
        <v>1.8125579611758016</v>
      </c>
      <c r="AI10" s="4"/>
    </row>
    <row r="11" spans="1:35" s="1" customFormat="1" ht="24.75" customHeight="1" x14ac:dyDescent="0.25">
      <c r="A11" s="23" t="s">
        <v>14</v>
      </c>
      <c r="B11" s="23"/>
      <c r="C11" s="23"/>
      <c r="D11" s="24" t="s">
        <v>9</v>
      </c>
      <c r="E11" s="24"/>
      <c r="F11" s="13">
        <v>2273</v>
      </c>
      <c r="G11" s="13">
        <f t="shared" ref="G11:G39" si="0">F11/411196*100</f>
        <v>0.55277775075633029</v>
      </c>
      <c r="H11" s="13">
        <v>2379.4</v>
      </c>
      <c r="I11" s="13">
        <f t="shared" ref="I11:I39" si="1">H11/365109.5*100</f>
        <v>0.65169490248815776</v>
      </c>
      <c r="J11" s="15">
        <v>2951</v>
      </c>
      <c r="K11" s="13">
        <f t="shared" ref="K11:K39" si="2">J11/366207.5*100</f>
        <v>0.80582729736556458</v>
      </c>
      <c r="L11" s="13">
        <v>3335.6</v>
      </c>
      <c r="M11" s="18">
        <f t="shared" ref="M11:M39" si="3">L11/383905.1*100</f>
        <v>0.86886055954974295</v>
      </c>
      <c r="N11" s="13">
        <v>3650</v>
      </c>
      <c r="O11" s="13">
        <f t="shared" ref="O11:O39" si="4">N11/388730.1*100</f>
        <v>0.93895481723694674</v>
      </c>
      <c r="P11" s="13">
        <v>3700</v>
      </c>
      <c r="Q11" s="13">
        <f t="shared" ref="Q11:Q39" si="5">P11/394552.9*100</f>
        <v>0.93777032179968767</v>
      </c>
    </row>
    <row r="12" spans="1:35" ht="25.5" customHeight="1" x14ac:dyDescent="0.25">
      <c r="A12" s="23" t="s">
        <v>15</v>
      </c>
      <c r="B12" s="23"/>
      <c r="C12" s="23"/>
      <c r="D12" s="24" t="s">
        <v>10</v>
      </c>
      <c r="E12" s="24"/>
      <c r="F12" s="13">
        <v>3771.8</v>
      </c>
      <c r="G12" s="13">
        <f t="shared" si="0"/>
        <v>0.9172754598780144</v>
      </c>
      <c r="H12" s="13">
        <v>3831.5</v>
      </c>
      <c r="I12" s="13">
        <f t="shared" si="1"/>
        <v>1.0494112040360495</v>
      </c>
      <c r="J12" s="15">
        <v>4620</v>
      </c>
      <c r="K12" s="13">
        <f t="shared" si="2"/>
        <v>1.2615798420294504</v>
      </c>
      <c r="L12" s="13">
        <v>5420</v>
      </c>
      <c r="M12" s="18">
        <f t="shared" si="3"/>
        <v>1.4118072409040674</v>
      </c>
      <c r="N12" s="13">
        <v>5970</v>
      </c>
      <c r="O12" s="13">
        <f t="shared" si="4"/>
        <v>1.5357699339464581</v>
      </c>
      <c r="P12" s="13">
        <v>6260</v>
      </c>
      <c r="Q12" s="13">
        <f t="shared" si="5"/>
        <v>1.5866060039097418</v>
      </c>
    </row>
    <row r="13" spans="1:35" ht="26.25" customHeight="1" x14ac:dyDescent="0.25">
      <c r="A13" s="23" t="s">
        <v>57</v>
      </c>
      <c r="B13" s="23"/>
      <c r="C13" s="23"/>
      <c r="D13" s="24" t="s">
        <v>11</v>
      </c>
      <c r="E13" s="24"/>
      <c r="F13" s="13">
        <v>-0.2</v>
      </c>
      <c r="G13" s="13">
        <f t="shared" si="0"/>
        <v>-4.8638605433905007E-5</v>
      </c>
      <c r="H13" s="13">
        <v>95.4</v>
      </c>
      <c r="I13" s="13">
        <f t="shared" si="1"/>
        <v>2.6129147557102737E-2</v>
      </c>
      <c r="J13" s="15">
        <v>1000</v>
      </c>
      <c r="K13" s="13">
        <f t="shared" si="2"/>
        <v>0.27306922987650445</v>
      </c>
      <c r="L13" s="13">
        <v>1000</v>
      </c>
      <c r="M13" s="18">
        <f t="shared" si="3"/>
        <v>0.26048104075720796</v>
      </c>
      <c r="N13" s="13">
        <v>1800</v>
      </c>
      <c r="O13" s="13">
        <f t="shared" si="4"/>
        <v>0.46304621124013806</v>
      </c>
      <c r="P13" s="13">
        <v>2000</v>
      </c>
      <c r="Q13" s="13">
        <f t="shared" si="5"/>
        <v>0.50690287664847977</v>
      </c>
    </row>
    <row r="14" spans="1:35" ht="26.25" customHeight="1" x14ac:dyDescent="0.25">
      <c r="A14" s="23" t="s">
        <v>62</v>
      </c>
      <c r="B14" s="23"/>
      <c r="C14" s="23"/>
      <c r="D14" s="24" t="s">
        <v>12</v>
      </c>
      <c r="E14" s="24"/>
      <c r="F14" s="13">
        <v>459.6</v>
      </c>
      <c r="G14" s="13">
        <f t="shared" si="0"/>
        <v>0.1117715152871137</v>
      </c>
      <c r="H14" s="13">
        <v>452</v>
      </c>
      <c r="I14" s="13">
        <f t="shared" si="1"/>
        <v>0.12379847689528757</v>
      </c>
      <c r="J14" s="15">
        <v>460</v>
      </c>
      <c r="K14" s="13">
        <f t="shared" si="2"/>
        <v>0.12561184574319204</v>
      </c>
      <c r="L14" s="13">
        <v>420</v>
      </c>
      <c r="M14" s="18">
        <f t="shared" si="3"/>
        <v>0.10940203711802736</v>
      </c>
      <c r="N14" s="13">
        <v>371.8</v>
      </c>
      <c r="O14" s="13">
        <f t="shared" si="4"/>
        <v>9.5644767410601864E-2</v>
      </c>
      <c r="P14" s="13">
        <v>364</v>
      </c>
      <c r="Q14" s="13">
        <f t="shared" si="5"/>
        <v>9.2256323550023334E-2</v>
      </c>
    </row>
    <row r="15" spans="1:35" ht="24.75" customHeight="1" x14ac:dyDescent="0.25">
      <c r="A15" s="23" t="s">
        <v>58</v>
      </c>
      <c r="B15" s="23"/>
      <c r="C15" s="23"/>
      <c r="D15" s="24" t="s">
        <v>16</v>
      </c>
      <c r="E15" s="24"/>
      <c r="F15" s="13">
        <v>853.4</v>
      </c>
      <c r="G15" s="13">
        <f t="shared" si="0"/>
        <v>0.20754092938647262</v>
      </c>
      <c r="H15" s="13">
        <v>879</v>
      </c>
      <c r="I15" s="13">
        <f t="shared" si="1"/>
        <v>0.24074969290034909</v>
      </c>
      <c r="J15" s="15">
        <v>935.3</v>
      </c>
      <c r="K15" s="13">
        <f t="shared" si="2"/>
        <v>0.25540165070349458</v>
      </c>
      <c r="L15" s="13">
        <v>1000</v>
      </c>
      <c r="M15" s="18">
        <f t="shared" si="3"/>
        <v>0.26048104075720796</v>
      </c>
      <c r="N15" s="13">
        <v>1000</v>
      </c>
      <c r="O15" s="13">
        <f t="shared" si="4"/>
        <v>0.25724789513341006</v>
      </c>
      <c r="P15" s="13">
        <v>1100</v>
      </c>
      <c r="Q15" s="13">
        <f t="shared" si="5"/>
        <v>0.27879658215666386</v>
      </c>
    </row>
    <row r="16" spans="1:35" ht="28.5" customHeight="1" x14ac:dyDescent="0.25">
      <c r="A16" s="23" t="s">
        <v>63</v>
      </c>
      <c r="B16" s="23"/>
      <c r="C16" s="23"/>
      <c r="D16" s="24" t="s">
        <v>17</v>
      </c>
      <c r="E16" s="24"/>
      <c r="F16" s="13">
        <v>27.5</v>
      </c>
      <c r="G16" s="13">
        <f t="shared" si="0"/>
        <v>6.6878082471619367E-3</v>
      </c>
      <c r="H16" s="13">
        <v>71.099999999999994</v>
      </c>
      <c r="I16" s="13">
        <f t="shared" si="1"/>
        <v>1.9473609971802978E-2</v>
      </c>
      <c r="J16" s="16"/>
      <c r="K16" s="13">
        <f t="shared" si="2"/>
        <v>0</v>
      </c>
      <c r="L16" s="13"/>
      <c r="M16" s="18">
        <f t="shared" si="3"/>
        <v>0</v>
      </c>
      <c r="N16" s="13"/>
      <c r="O16" s="13">
        <f t="shared" si="4"/>
        <v>0</v>
      </c>
      <c r="P16" s="13"/>
      <c r="Q16" s="13">
        <f t="shared" si="5"/>
        <v>0</v>
      </c>
    </row>
    <row r="17" spans="1:17" ht="24" customHeight="1" x14ac:dyDescent="0.25">
      <c r="A17" s="23" t="s">
        <v>38</v>
      </c>
      <c r="B17" s="23"/>
      <c r="C17" s="23"/>
      <c r="D17" s="24" t="s">
        <v>18</v>
      </c>
      <c r="E17" s="24"/>
      <c r="F17" s="13">
        <v>1490.8</v>
      </c>
      <c r="G17" s="13">
        <f t="shared" si="0"/>
        <v>0.36255216490432784</v>
      </c>
      <c r="H17" s="13">
        <v>1700.6</v>
      </c>
      <c r="I17" s="13">
        <f t="shared" si="1"/>
        <v>0.46577807479673905</v>
      </c>
      <c r="J17" s="15">
        <v>1800</v>
      </c>
      <c r="K17" s="13">
        <f t="shared" si="2"/>
        <v>0.49152461377770795</v>
      </c>
      <c r="L17" s="13">
        <v>2158</v>
      </c>
      <c r="M17" s="18">
        <f t="shared" si="3"/>
        <v>0.56211808595405477</v>
      </c>
      <c r="N17" s="13">
        <v>2460</v>
      </c>
      <c r="O17" s="13">
        <f t="shared" si="4"/>
        <v>0.63282982202818883</v>
      </c>
      <c r="P17" s="13">
        <v>2540</v>
      </c>
      <c r="Q17" s="13">
        <f t="shared" si="5"/>
        <v>0.64376665334356942</v>
      </c>
    </row>
    <row r="18" spans="1:17" ht="76.5" customHeight="1" x14ac:dyDescent="0.25">
      <c r="A18" s="23" t="s">
        <v>64</v>
      </c>
      <c r="B18" s="23"/>
      <c r="C18" s="23"/>
      <c r="D18" s="24" t="s">
        <v>19</v>
      </c>
      <c r="E18" s="24"/>
      <c r="F18" s="13">
        <v>1174.0999999999999</v>
      </c>
      <c r="G18" s="13">
        <f t="shared" si="0"/>
        <v>0.28553293319973927</v>
      </c>
      <c r="H18" s="13">
        <v>1271</v>
      </c>
      <c r="I18" s="13">
        <f t="shared" si="1"/>
        <v>0.34811474365909406</v>
      </c>
      <c r="J18" s="15">
        <v>1340</v>
      </c>
      <c r="K18" s="13">
        <f t="shared" si="2"/>
        <v>0.36591276803451595</v>
      </c>
      <c r="L18" s="13">
        <v>1540</v>
      </c>
      <c r="M18" s="18">
        <f t="shared" si="3"/>
        <v>0.40114080276610031</v>
      </c>
      <c r="N18" s="13">
        <v>1780</v>
      </c>
      <c r="O18" s="13">
        <f t="shared" si="4"/>
        <v>0.45790125333746989</v>
      </c>
      <c r="P18" s="13">
        <v>1850</v>
      </c>
      <c r="Q18" s="13">
        <f t="shared" si="5"/>
        <v>0.46888516089984383</v>
      </c>
    </row>
    <row r="19" spans="1:17" ht="25.5" customHeight="1" x14ac:dyDescent="0.25">
      <c r="A19" s="23" t="s">
        <v>39</v>
      </c>
      <c r="B19" s="23"/>
      <c r="C19" s="23"/>
      <c r="D19" s="24" t="s">
        <v>20</v>
      </c>
      <c r="E19" s="24"/>
      <c r="F19" s="13">
        <v>755</v>
      </c>
      <c r="G19" s="13">
        <f t="shared" si="0"/>
        <v>0.18361073551299137</v>
      </c>
      <c r="H19" s="13">
        <v>831.6</v>
      </c>
      <c r="I19" s="13">
        <f t="shared" si="1"/>
        <v>0.22776728625248044</v>
      </c>
      <c r="J19" s="15">
        <v>885</v>
      </c>
      <c r="K19" s="13">
        <f t="shared" si="2"/>
        <v>0.24166626844070643</v>
      </c>
      <c r="L19" s="13">
        <v>1155.7</v>
      </c>
      <c r="M19" s="18">
        <f t="shared" si="3"/>
        <v>0.30103793880310525</v>
      </c>
      <c r="N19" s="13">
        <v>1480</v>
      </c>
      <c r="O19" s="13">
        <f t="shared" si="4"/>
        <v>0.38072688479744687</v>
      </c>
      <c r="P19" s="13">
        <v>1500</v>
      </c>
      <c r="Q19" s="13">
        <f t="shared" si="5"/>
        <v>0.38017715748635983</v>
      </c>
    </row>
    <row r="20" spans="1:17" ht="24" customHeight="1" x14ac:dyDescent="0.25">
      <c r="A20" s="23" t="s">
        <v>40</v>
      </c>
      <c r="B20" s="23"/>
      <c r="C20" s="23"/>
      <c r="D20" s="24" t="s">
        <v>21</v>
      </c>
      <c r="E20" s="24"/>
      <c r="F20" s="13">
        <v>18097.3</v>
      </c>
      <c r="G20" s="13">
        <f t="shared" si="0"/>
        <v>4.4011371705950442</v>
      </c>
      <c r="H20" s="13">
        <v>20317.099999999999</v>
      </c>
      <c r="I20" s="13">
        <f t="shared" si="1"/>
        <v>5.5646593693124933</v>
      </c>
      <c r="J20" s="15">
        <v>21622.7</v>
      </c>
      <c r="K20" s="13">
        <f t="shared" si="2"/>
        <v>5.9044940368506929</v>
      </c>
      <c r="L20" s="13">
        <v>21622.7</v>
      </c>
      <c r="M20" s="18">
        <f t="shared" si="3"/>
        <v>5.6323033999808816</v>
      </c>
      <c r="N20" s="13">
        <v>21622.7</v>
      </c>
      <c r="O20" s="13">
        <f t="shared" si="4"/>
        <v>5.5623940621011858</v>
      </c>
      <c r="P20" s="13">
        <v>21622.7</v>
      </c>
      <c r="Q20" s="13">
        <f t="shared" si="5"/>
        <v>5.4803044154535421</v>
      </c>
    </row>
    <row r="21" spans="1:17" ht="24" customHeight="1" x14ac:dyDescent="0.25">
      <c r="A21" s="25" t="s">
        <v>60</v>
      </c>
      <c r="B21" s="25"/>
      <c r="C21" s="25"/>
      <c r="D21" s="24" t="s">
        <v>56</v>
      </c>
      <c r="E21" s="24"/>
      <c r="F21" s="13"/>
      <c r="G21" s="13">
        <f t="shared" si="0"/>
        <v>0</v>
      </c>
      <c r="H21" s="13">
        <v>3441.5</v>
      </c>
      <c r="I21" s="13">
        <f t="shared" si="1"/>
        <v>0.94259393414852255</v>
      </c>
      <c r="J21" s="16"/>
      <c r="K21" s="13">
        <f t="shared" si="2"/>
        <v>0</v>
      </c>
      <c r="L21" s="13"/>
      <c r="M21" s="18">
        <f t="shared" si="3"/>
        <v>0</v>
      </c>
      <c r="N21" s="13"/>
      <c r="O21" s="13">
        <f t="shared" si="4"/>
        <v>0</v>
      </c>
      <c r="P21" s="13"/>
      <c r="Q21" s="13">
        <f t="shared" si="5"/>
        <v>0</v>
      </c>
    </row>
    <row r="22" spans="1:17" ht="24.75" customHeight="1" x14ac:dyDescent="0.25">
      <c r="A22" s="25" t="s">
        <v>59</v>
      </c>
      <c r="B22" s="25"/>
      <c r="C22" s="25"/>
      <c r="D22" s="24" t="s">
        <v>54</v>
      </c>
      <c r="E22" s="24"/>
      <c r="F22" s="13"/>
      <c r="G22" s="13">
        <f t="shared" si="0"/>
        <v>0</v>
      </c>
      <c r="H22" s="13">
        <v>114.1</v>
      </c>
      <c r="I22" s="13">
        <f t="shared" si="1"/>
        <v>3.1250898702991838E-2</v>
      </c>
      <c r="J22" s="16"/>
      <c r="K22" s="13">
        <f t="shared" si="2"/>
        <v>0</v>
      </c>
      <c r="L22" s="13"/>
      <c r="M22" s="18">
        <f t="shared" si="3"/>
        <v>0</v>
      </c>
      <c r="N22" s="13"/>
      <c r="O22" s="13">
        <f t="shared" si="4"/>
        <v>0</v>
      </c>
      <c r="P22" s="13"/>
      <c r="Q22" s="13">
        <f t="shared" si="5"/>
        <v>0</v>
      </c>
    </row>
    <row r="23" spans="1:17" ht="25.5" customHeight="1" x14ac:dyDescent="0.25">
      <c r="A23" s="25" t="s">
        <v>65</v>
      </c>
      <c r="B23" s="25"/>
      <c r="C23" s="25"/>
      <c r="D23" s="24" t="s">
        <v>55</v>
      </c>
      <c r="E23" s="24"/>
      <c r="F23" s="13">
        <v>8868.1</v>
      </c>
      <c r="G23" s="13">
        <f t="shared" si="0"/>
        <v>2.1566600842420645</v>
      </c>
      <c r="H23" s="13">
        <v>1306.7</v>
      </c>
      <c r="I23" s="13">
        <f t="shared" si="1"/>
        <v>0.3578926322103369</v>
      </c>
      <c r="J23" s="16"/>
      <c r="K23" s="13">
        <f t="shared" si="2"/>
        <v>0</v>
      </c>
      <c r="L23" s="13">
        <v>194</v>
      </c>
      <c r="M23" s="18">
        <f t="shared" si="3"/>
        <v>5.0533321906898347E-2</v>
      </c>
      <c r="N23" s="13"/>
      <c r="O23" s="13">
        <f t="shared" si="4"/>
        <v>0</v>
      </c>
      <c r="P23" s="13"/>
      <c r="Q23" s="13">
        <f t="shared" si="5"/>
        <v>0</v>
      </c>
    </row>
    <row r="24" spans="1:17" ht="26.25" customHeight="1" x14ac:dyDescent="0.25">
      <c r="A24" s="23" t="s">
        <v>41</v>
      </c>
      <c r="B24" s="23"/>
      <c r="C24" s="23"/>
      <c r="D24" s="24" t="s">
        <v>22</v>
      </c>
      <c r="E24" s="24"/>
      <c r="F24" s="13">
        <v>3594.5</v>
      </c>
      <c r="G24" s="13">
        <f t="shared" si="0"/>
        <v>0.87415733616085756</v>
      </c>
      <c r="H24" s="13">
        <v>3207.3</v>
      </c>
      <c r="I24" s="13">
        <f t="shared" si="1"/>
        <v>0.87844879412888455</v>
      </c>
      <c r="J24" s="15">
        <v>3711.7</v>
      </c>
      <c r="K24" s="13">
        <f t="shared" si="2"/>
        <v>1.0135510605326215</v>
      </c>
      <c r="L24" s="13">
        <v>5080.2</v>
      </c>
      <c r="M24" s="18">
        <f t="shared" si="3"/>
        <v>1.323295783254768</v>
      </c>
      <c r="N24" s="13">
        <v>3840.2</v>
      </c>
      <c r="O24" s="13">
        <f t="shared" si="4"/>
        <v>0.98788336689132128</v>
      </c>
      <c r="P24" s="13">
        <v>4740.2</v>
      </c>
      <c r="Q24" s="13">
        <f t="shared" si="5"/>
        <v>1.2014105079445618</v>
      </c>
    </row>
    <row r="25" spans="1:17" ht="27" customHeight="1" x14ac:dyDescent="0.25">
      <c r="A25" s="23" t="s">
        <v>42</v>
      </c>
      <c r="B25" s="23"/>
      <c r="C25" s="23"/>
      <c r="D25" s="24" t="s">
        <v>23</v>
      </c>
      <c r="E25" s="24"/>
      <c r="F25" s="13">
        <v>628.1</v>
      </c>
      <c r="G25" s="13">
        <f t="shared" si="0"/>
        <v>0.15274954036517865</v>
      </c>
      <c r="H25" s="13">
        <v>660.9</v>
      </c>
      <c r="I25" s="13">
        <f t="shared" si="1"/>
        <v>0.18101418889401671</v>
      </c>
      <c r="J25" s="15">
        <v>828.3</v>
      </c>
      <c r="K25" s="13">
        <f t="shared" si="2"/>
        <v>0.22618324310670862</v>
      </c>
      <c r="L25" s="13">
        <v>906.7</v>
      </c>
      <c r="M25" s="18">
        <f t="shared" si="3"/>
        <v>0.23617815965456049</v>
      </c>
      <c r="N25" s="13">
        <v>1020</v>
      </c>
      <c r="O25" s="13">
        <f t="shared" si="4"/>
        <v>0.26239285303607823</v>
      </c>
      <c r="P25" s="13">
        <v>1480</v>
      </c>
      <c r="Q25" s="13">
        <f t="shared" si="5"/>
        <v>0.37510812871987509</v>
      </c>
    </row>
    <row r="26" spans="1:17" ht="24.75" customHeight="1" x14ac:dyDescent="0.25">
      <c r="A26" s="23" t="s">
        <v>43</v>
      </c>
      <c r="B26" s="23"/>
      <c r="C26" s="23"/>
      <c r="D26" s="24" t="s">
        <v>24</v>
      </c>
      <c r="E26" s="24"/>
      <c r="F26" s="13">
        <v>18474.5</v>
      </c>
      <c r="G26" s="13">
        <f t="shared" si="0"/>
        <v>4.4928695804433891</v>
      </c>
      <c r="H26" s="13">
        <v>22738.400000000001</v>
      </c>
      <c r="I26" s="13">
        <f t="shared" si="1"/>
        <v>6.2278302810526709</v>
      </c>
      <c r="J26" s="15">
        <v>17418</v>
      </c>
      <c r="K26" s="13">
        <f t="shared" si="2"/>
        <v>4.7563198459889549</v>
      </c>
      <c r="L26" s="13">
        <v>19507.599999999999</v>
      </c>
      <c r="M26" s="18">
        <f t="shared" si="3"/>
        <v>5.08135995067531</v>
      </c>
      <c r="N26" s="13">
        <v>21156</v>
      </c>
      <c r="O26" s="13">
        <f t="shared" si="4"/>
        <v>5.4423364694424237</v>
      </c>
      <c r="P26" s="13">
        <v>22501.7</v>
      </c>
      <c r="Q26" s="13">
        <f t="shared" si="5"/>
        <v>5.7030882297405494</v>
      </c>
    </row>
    <row r="27" spans="1:17" ht="49.5" customHeight="1" x14ac:dyDescent="0.25">
      <c r="A27" s="23" t="s">
        <v>66</v>
      </c>
      <c r="B27" s="23"/>
      <c r="C27" s="23"/>
      <c r="D27" s="24" t="s">
        <v>25</v>
      </c>
      <c r="E27" s="24"/>
      <c r="F27" s="13">
        <v>1131.2</v>
      </c>
      <c r="G27" s="13">
        <f t="shared" si="0"/>
        <v>0.27509995233416668</v>
      </c>
      <c r="H27" s="13">
        <v>1265.3</v>
      </c>
      <c r="I27" s="13">
        <f t="shared" si="1"/>
        <v>0.34655356817612248</v>
      </c>
      <c r="J27" s="15">
        <v>1560.7</v>
      </c>
      <c r="K27" s="13">
        <f t="shared" si="2"/>
        <v>0.42617914706826049</v>
      </c>
      <c r="L27" s="13">
        <v>1798.8</v>
      </c>
      <c r="M27" s="18">
        <f t="shared" si="3"/>
        <v>0.46855329611406565</v>
      </c>
      <c r="N27" s="13">
        <v>1960</v>
      </c>
      <c r="O27" s="13">
        <f t="shared" si="4"/>
        <v>0.50420587446148368</v>
      </c>
      <c r="P27" s="13">
        <v>2010</v>
      </c>
      <c r="Q27" s="13">
        <f t="shared" si="5"/>
        <v>0.50943739103172214</v>
      </c>
    </row>
    <row r="28" spans="1:17" ht="24" customHeight="1" x14ac:dyDescent="0.25">
      <c r="A28" s="23" t="s">
        <v>44</v>
      </c>
      <c r="B28" s="23"/>
      <c r="C28" s="23"/>
      <c r="D28" s="24" t="s">
        <v>26</v>
      </c>
      <c r="E28" s="24"/>
      <c r="F28" s="13">
        <v>10610.4</v>
      </c>
      <c r="G28" s="13">
        <f t="shared" si="0"/>
        <v>2.580375295479528</v>
      </c>
      <c r="H28" s="13">
        <v>10663.4</v>
      </c>
      <c r="I28" s="13">
        <f t="shared" si="1"/>
        <v>2.9206032710734724</v>
      </c>
      <c r="J28" s="15">
        <v>11742.9</v>
      </c>
      <c r="K28" s="13">
        <f t="shared" si="2"/>
        <v>3.206624659516804</v>
      </c>
      <c r="L28" s="13">
        <v>12107.7</v>
      </c>
      <c r="M28" s="18">
        <f t="shared" si="3"/>
        <v>3.1538262971760473</v>
      </c>
      <c r="N28" s="13">
        <v>12166.9</v>
      </c>
      <c r="O28" s="13">
        <f t="shared" si="4"/>
        <v>3.1299094152986866</v>
      </c>
      <c r="P28" s="13">
        <v>12228.2</v>
      </c>
      <c r="Q28" s="13">
        <f t="shared" si="5"/>
        <v>3.0992548781164704</v>
      </c>
    </row>
    <row r="29" spans="1:17" ht="24" customHeight="1" x14ac:dyDescent="0.25">
      <c r="A29" s="23" t="s">
        <v>45</v>
      </c>
      <c r="B29" s="23"/>
      <c r="C29" s="23"/>
      <c r="D29" s="24" t="s">
        <v>27</v>
      </c>
      <c r="E29" s="24"/>
      <c r="F29" s="13">
        <v>3747.1</v>
      </c>
      <c r="G29" s="13">
        <f t="shared" si="0"/>
        <v>0.91126859210692701</v>
      </c>
      <c r="H29" s="13">
        <v>3231.6</v>
      </c>
      <c r="I29" s="13">
        <f t="shared" si="1"/>
        <v>0.88510433171418434</v>
      </c>
      <c r="J29" s="15">
        <v>4305.8999999999996</v>
      </c>
      <c r="K29" s="13">
        <f t="shared" si="2"/>
        <v>1.1758087969252404</v>
      </c>
      <c r="L29" s="13">
        <v>5012</v>
      </c>
      <c r="M29" s="18">
        <f t="shared" si="3"/>
        <v>1.3055309762751264</v>
      </c>
      <c r="N29" s="13">
        <v>4664.8999999999996</v>
      </c>
      <c r="O29" s="13">
        <f t="shared" si="4"/>
        <v>1.2000357060078446</v>
      </c>
      <c r="P29" s="13">
        <v>4680.3</v>
      </c>
      <c r="Q29" s="13">
        <f t="shared" si="5"/>
        <v>1.1862287667889402</v>
      </c>
    </row>
    <row r="30" spans="1:17" ht="26.25" customHeight="1" x14ac:dyDescent="0.25">
      <c r="A30" s="23" t="s">
        <v>46</v>
      </c>
      <c r="B30" s="23"/>
      <c r="C30" s="23"/>
      <c r="D30" s="24" t="s">
        <v>28</v>
      </c>
      <c r="E30" s="24"/>
      <c r="F30" s="13">
        <v>156620.70000000001</v>
      </c>
      <c r="G30" s="13">
        <f t="shared" si="0"/>
        <v>38.089062150410022</v>
      </c>
      <c r="H30" s="13">
        <v>158722.9</v>
      </c>
      <c r="I30" s="13">
        <f t="shared" si="1"/>
        <v>43.472684222130617</v>
      </c>
      <c r="J30" s="15">
        <v>150368.4</v>
      </c>
      <c r="K30" s="13">
        <f t="shared" si="2"/>
        <v>41.060983185762169</v>
      </c>
      <c r="L30" s="13">
        <v>150273.70000000001</v>
      </c>
      <c r="M30" s="18">
        <f t="shared" si="3"/>
        <v>39.143449774436448</v>
      </c>
      <c r="N30" s="13">
        <v>141247.29999999999</v>
      </c>
      <c r="O30" s="13">
        <f t="shared" si="4"/>
        <v>36.335570618277309</v>
      </c>
      <c r="P30" s="13">
        <v>141901.20000000001</v>
      </c>
      <c r="Q30" s="13">
        <f t="shared" si="5"/>
        <v>35.965063239935638</v>
      </c>
    </row>
    <row r="31" spans="1:17" ht="26.25" customHeight="1" x14ac:dyDescent="0.25">
      <c r="A31" s="23" t="s">
        <v>47</v>
      </c>
      <c r="B31" s="23"/>
      <c r="C31" s="23"/>
      <c r="D31" s="24" t="s">
        <v>29</v>
      </c>
      <c r="E31" s="24"/>
      <c r="F31" s="13">
        <v>87792.1</v>
      </c>
      <c r="G31" s="13">
        <f t="shared" si="0"/>
        <v>21.350426560569659</v>
      </c>
      <c r="H31" s="13">
        <v>93243</v>
      </c>
      <c r="I31" s="13">
        <f t="shared" si="1"/>
        <v>25.538365887494024</v>
      </c>
      <c r="J31" s="15">
        <v>109525.7</v>
      </c>
      <c r="K31" s="13">
        <f t="shared" si="2"/>
        <v>29.908098550685065</v>
      </c>
      <c r="L31" s="13">
        <v>119458.4</v>
      </c>
      <c r="M31" s="18">
        <f t="shared" si="3"/>
        <v>31.116648359190851</v>
      </c>
      <c r="N31" s="13">
        <v>129840.1</v>
      </c>
      <c r="O31" s="13">
        <f t="shared" si="4"/>
        <v>33.401092428911475</v>
      </c>
      <c r="P31" s="13">
        <v>130309.9</v>
      </c>
      <c r="Q31" s="13">
        <f t="shared" si="5"/>
        <v>33.027231582887865</v>
      </c>
    </row>
    <row r="32" spans="1:17" ht="26.25" customHeight="1" x14ac:dyDescent="0.25">
      <c r="A32" s="23" t="s">
        <v>67</v>
      </c>
      <c r="B32" s="23"/>
      <c r="C32" s="23"/>
      <c r="D32" s="24" t="s">
        <v>30</v>
      </c>
      <c r="E32" s="24"/>
      <c r="F32" s="13">
        <v>15691.2</v>
      </c>
      <c r="G32" s="13">
        <f t="shared" si="0"/>
        <v>3.8159904279224506</v>
      </c>
      <c r="H32" s="13">
        <v>16614.099999999999</v>
      </c>
      <c r="I32" s="13">
        <f t="shared" si="1"/>
        <v>4.5504430862522058</v>
      </c>
      <c r="J32" s="15">
        <v>17208.400000000001</v>
      </c>
      <c r="K32" s="13">
        <f t="shared" si="2"/>
        <v>4.6990845354068398</v>
      </c>
      <c r="L32" s="13">
        <v>17404.900000000001</v>
      </c>
      <c r="M32" s="18">
        <f t="shared" si="3"/>
        <v>4.5336464662751297</v>
      </c>
      <c r="N32" s="13">
        <v>17408.3</v>
      </c>
      <c r="O32" s="13">
        <f t="shared" si="4"/>
        <v>4.4782485328509427</v>
      </c>
      <c r="P32" s="13">
        <v>17408.3</v>
      </c>
      <c r="Q32" s="13">
        <f t="shared" si="5"/>
        <v>4.4121586737798655</v>
      </c>
    </row>
    <row r="33" spans="1:19" ht="27" customHeight="1" x14ac:dyDescent="0.25">
      <c r="A33" s="23" t="s">
        <v>68</v>
      </c>
      <c r="B33" s="23"/>
      <c r="C33" s="23"/>
      <c r="D33" s="24" t="s">
        <v>31</v>
      </c>
      <c r="E33" s="24"/>
      <c r="F33" s="13">
        <v>3432.2</v>
      </c>
      <c r="G33" s="13">
        <f t="shared" si="0"/>
        <v>0.83468710785124367</v>
      </c>
      <c r="H33" s="13">
        <v>2265.6999999999998</v>
      </c>
      <c r="I33" s="13">
        <f t="shared" si="1"/>
        <v>0.62055355995940942</v>
      </c>
      <c r="J33" s="15">
        <v>3340</v>
      </c>
      <c r="K33" s="13">
        <f t="shared" si="2"/>
        <v>0.91205122778752479</v>
      </c>
      <c r="L33" s="13">
        <v>3303.7</v>
      </c>
      <c r="M33" s="18">
        <f t="shared" si="3"/>
        <v>0.86055121434958792</v>
      </c>
      <c r="N33" s="13">
        <v>3670</v>
      </c>
      <c r="O33" s="13">
        <f t="shared" si="4"/>
        <v>0.94409977513961496</v>
      </c>
      <c r="P33" s="13">
        <v>4120</v>
      </c>
      <c r="Q33" s="13">
        <f t="shared" si="5"/>
        <v>1.0442199258958684</v>
      </c>
    </row>
    <row r="34" spans="1:19" ht="24" customHeight="1" x14ac:dyDescent="0.25">
      <c r="A34" s="23" t="s">
        <v>69</v>
      </c>
      <c r="B34" s="23"/>
      <c r="C34" s="23"/>
      <c r="D34" s="24" t="s">
        <v>32</v>
      </c>
      <c r="E34" s="24"/>
      <c r="F34" s="13">
        <v>2517.1</v>
      </c>
      <c r="G34" s="13">
        <f t="shared" si="0"/>
        <v>0.61214116868841129</v>
      </c>
      <c r="H34" s="13">
        <v>2480.6999999999998</v>
      </c>
      <c r="I34" s="13">
        <f t="shared" si="1"/>
        <v>0.67944000361535362</v>
      </c>
      <c r="J34" s="15">
        <v>2806.4</v>
      </c>
      <c r="K34" s="13">
        <f t="shared" si="2"/>
        <v>0.76634148672542213</v>
      </c>
      <c r="L34" s="13">
        <v>3060</v>
      </c>
      <c r="M34" s="18">
        <f t="shared" si="3"/>
        <v>0.79707198471705643</v>
      </c>
      <c r="N34" s="13">
        <v>3180</v>
      </c>
      <c r="O34" s="13">
        <f t="shared" si="4"/>
        <v>0.8180483065242441</v>
      </c>
      <c r="P34" s="13">
        <v>3420</v>
      </c>
      <c r="Q34" s="13">
        <f t="shared" si="5"/>
        <v>0.86680391906890053</v>
      </c>
    </row>
    <row r="35" spans="1:19" ht="27" customHeight="1" x14ac:dyDescent="0.25">
      <c r="A35" s="23" t="s">
        <v>48</v>
      </c>
      <c r="B35" s="23"/>
      <c r="C35" s="23"/>
      <c r="D35" s="24" t="s">
        <v>33</v>
      </c>
      <c r="E35" s="24"/>
      <c r="F35" s="13">
        <v>36049.5</v>
      </c>
      <c r="G35" s="13">
        <f t="shared" si="0"/>
        <v>8.7669870329477906</v>
      </c>
      <c r="H35" s="13"/>
      <c r="I35" s="13">
        <f t="shared" si="1"/>
        <v>0</v>
      </c>
      <c r="J35" s="16"/>
      <c r="K35" s="13">
        <f t="shared" si="2"/>
        <v>0</v>
      </c>
      <c r="L35" s="13"/>
      <c r="M35" s="18">
        <f t="shared" si="3"/>
        <v>0</v>
      </c>
      <c r="N35" s="13"/>
      <c r="O35" s="13">
        <f t="shared" si="4"/>
        <v>0</v>
      </c>
      <c r="P35" s="13"/>
      <c r="Q35" s="13">
        <f t="shared" si="5"/>
        <v>0</v>
      </c>
    </row>
    <row r="36" spans="1:19" ht="27" customHeight="1" x14ac:dyDescent="0.25">
      <c r="A36" s="23" t="s">
        <v>49</v>
      </c>
      <c r="B36" s="23"/>
      <c r="C36" s="23"/>
      <c r="D36" s="24" t="s">
        <v>34</v>
      </c>
      <c r="E36" s="24"/>
      <c r="F36" s="13">
        <v>16143</v>
      </c>
      <c r="G36" s="13">
        <f t="shared" si="0"/>
        <v>3.9258650375976423</v>
      </c>
      <c r="H36" s="13"/>
      <c r="I36" s="13">
        <f t="shared" si="1"/>
        <v>0</v>
      </c>
      <c r="J36" s="16"/>
      <c r="K36" s="13">
        <f t="shared" si="2"/>
        <v>0</v>
      </c>
      <c r="L36" s="13"/>
      <c r="M36" s="18">
        <f t="shared" si="3"/>
        <v>0</v>
      </c>
      <c r="N36" s="13"/>
      <c r="O36" s="13">
        <f t="shared" si="4"/>
        <v>0</v>
      </c>
      <c r="P36" s="13"/>
      <c r="Q36" s="13">
        <f t="shared" si="5"/>
        <v>0</v>
      </c>
    </row>
    <row r="37" spans="1:19" ht="26.25" customHeight="1" x14ac:dyDescent="0.25">
      <c r="A37" s="23" t="s">
        <v>50</v>
      </c>
      <c r="B37" s="23"/>
      <c r="C37" s="23"/>
      <c r="D37" s="24" t="s">
        <v>35</v>
      </c>
      <c r="E37" s="24"/>
      <c r="F37" s="13">
        <v>3426.4</v>
      </c>
      <c r="G37" s="13">
        <f t="shared" si="0"/>
        <v>0.83327658829366047</v>
      </c>
      <c r="H37" s="13">
        <v>634.20000000000005</v>
      </c>
      <c r="I37" s="13">
        <f t="shared" si="1"/>
        <v>0.17370131426325527</v>
      </c>
      <c r="J37" s="16"/>
      <c r="K37" s="13">
        <f t="shared" si="2"/>
        <v>0</v>
      </c>
      <c r="L37" s="13"/>
      <c r="M37" s="18">
        <f t="shared" si="3"/>
        <v>0</v>
      </c>
      <c r="N37" s="13"/>
      <c r="O37" s="13">
        <f t="shared" si="4"/>
        <v>0</v>
      </c>
      <c r="P37" s="13"/>
      <c r="Q37" s="13">
        <f t="shared" si="5"/>
        <v>0</v>
      </c>
    </row>
    <row r="38" spans="1:19" ht="24.75" customHeight="1" x14ac:dyDescent="0.25">
      <c r="A38" s="23" t="s">
        <v>51</v>
      </c>
      <c r="B38" s="23"/>
      <c r="C38" s="23"/>
      <c r="D38" s="24" t="s">
        <v>36</v>
      </c>
      <c r="E38" s="24"/>
      <c r="F38" s="13">
        <v>1873.2</v>
      </c>
      <c r="G38" s="13">
        <f t="shared" si="0"/>
        <v>0.45554917849395421</v>
      </c>
      <c r="H38" s="13">
        <v>4886.6000000000004</v>
      </c>
      <c r="I38" s="13">
        <f t="shared" si="1"/>
        <v>1.3383930026471511</v>
      </c>
      <c r="J38" s="16"/>
      <c r="K38" s="13">
        <f t="shared" si="2"/>
        <v>0</v>
      </c>
      <c r="L38" s="13"/>
      <c r="M38" s="18">
        <f t="shared" si="3"/>
        <v>0</v>
      </c>
      <c r="N38" s="13"/>
      <c r="O38" s="13">
        <f t="shared" si="4"/>
        <v>0</v>
      </c>
      <c r="P38" s="13"/>
      <c r="Q38" s="13">
        <f t="shared" si="5"/>
        <v>0</v>
      </c>
    </row>
    <row r="39" spans="1:19" ht="25.5" customHeight="1" x14ac:dyDescent="0.25">
      <c r="A39" s="23" t="s">
        <v>52</v>
      </c>
      <c r="B39" s="23"/>
      <c r="C39" s="23"/>
      <c r="D39" s="24" t="s">
        <v>37</v>
      </c>
      <c r="E39" s="24"/>
      <c r="F39" s="13">
        <v>1429.5</v>
      </c>
      <c r="G39" s="13">
        <f t="shared" si="0"/>
        <v>0.34764443233883602</v>
      </c>
      <c r="H39" s="13">
        <v>793.2</v>
      </c>
      <c r="I39" s="13">
        <f t="shared" si="1"/>
        <v>0.21724989352509316</v>
      </c>
      <c r="J39" s="15">
        <v>1230</v>
      </c>
      <c r="K39" s="13">
        <f t="shared" si="2"/>
        <v>0.33587515274810048</v>
      </c>
      <c r="L39" s="13">
        <v>1664.9</v>
      </c>
      <c r="M39" s="18">
        <f t="shared" si="3"/>
        <v>0.43367488475667559</v>
      </c>
      <c r="N39" s="13">
        <v>1664.9</v>
      </c>
      <c r="O39" s="13">
        <f t="shared" si="4"/>
        <v>0.4282920206076144</v>
      </c>
      <c r="P39" s="13">
        <v>1664.9</v>
      </c>
      <c r="Q39" s="13">
        <f t="shared" si="5"/>
        <v>0.42197129966602703</v>
      </c>
    </row>
    <row r="40" spans="1:19" ht="19.5" customHeight="1" x14ac:dyDescent="0.25">
      <c r="L40" s="17"/>
    </row>
    <row r="41" spans="1:19" ht="33.75" customHeight="1" x14ac:dyDescent="0.5">
      <c r="A41" s="9"/>
      <c r="B41" s="9"/>
      <c r="C41" s="27" t="s">
        <v>70</v>
      </c>
      <c r="D41" s="27"/>
      <c r="E41" s="27"/>
      <c r="F41" s="27"/>
      <c r="G41" s="27"/>
      <c r="H41" s="27"/>
      <c r="I41" s="27"/>
      <c r="J41" s="27"/>
      <c r="K41" s="10"/>
      <c r="L41" s="12" t="s">
        <v>71</v>
      </c>
      <c r="M41" s="12"/>
      <c r="N41" s="12"/>
      <c r="O41" s="12"/>
      <c r="P41" s="11"/>
      <c r="Q41" s="12"/>
      <c r="R41" s="7"/>
      <c r="S41" s="6"/>
    </row>
    <row r="42" spans="1:19" ht="28.5" x14ac:dyDescent="0.45">
      <c r="A42" s="26"/>
      <c r="B42" s="26"/>
      <c r="C42" s="26"/>
      <c r="D42" s="26"/>
      <c r="E42" s="26"/>
      <c r="F42" s="8"/>
      <c r="G42" s="8"/>
      <c r="H42" s="8"/>
      <c r="I42" s="8"/>
      <c r="J42" s="8"/>
      <c r="K42" s="8"/>
      <c r="L42" s="5"/>
      <c r="M42" s="5"/>
      <c r="N42" s="7"/>
      <c r="O42" s="7"/>
      <c r="P42" s="6"/>
    </row>
  </sheetData>
  <mergeCells count="85">
    <mergeCell ref="N1:Q1"/>
    <mergeCell ref="P6:Q6"/>
    <mergeCell ref="N2:Q2"/>
    <mergeCell ref="N5:Q5"/>
    <mergeCell ref="N3:Q3"/>
    <mergeCell ref="A4:Q4"/>
    <mergeCell ref="L6:M6"/>
    <mergeCell ref="J6:K6"/>
    <mergeCell ref="P7:Q7"/>
    <mergeCell ref="H7:I7"/>
    <mergeCell ref="A6:C8"/>
    <mergeCell ref="D6:E6"/>
    <mergeCell ref="J7:K7"/>
    <mergeCell ref="D8:E8"/>
    <mergeCell ref="D7:E7"/>
    <mergeCell ref="L7:M7"/>
    <mergeCell ref="N7:O7"/>
    <mergeCell ref="H6:I6"/>
    <mergeCell ref="F7:G7"/>
    <mergeCell ref="N6:O6"/>
    <mergeCell ref="F6:G6"/>
    <mergeCell ref="A12:C12"/>
    <mergeCell ref="A10:C10"/>
    <mergeCell ref="D10:E10"/>
    <mergeCell ref="D9:E9"/>
    <mergeCell ref="D12:E12"/>
    <mergeCell ref="A11:C11"/>
    <mergeCell ref="D11:E11"/>
    <mergeCell ref="A9:C9"/>
    <mergeCell ref="A16:C16"/>
    <mergeCell ref="D16:E16"/>
    <mergeCell ref="A13:C13"/>
    <mergeCell ref="D13:E13"/>
    <mergeCell ref="A14:C14"/>
    <mergeCell ref="D14:E14"/>
    <mergeCell ref="A15:C15"/>
    <mergeCell ref="D15:E15"/>
    <mergeCell ref="A19:C19"/>
    <mergeCell ref="D19:E19"/>
    <mergeCell ref="A17:C17"/>
    <mergeCell ref="D17:E17"/>
    <mergeCell ref="A18:C18"/>
    <mergeCell ref="D18:E18"/>
    <mergeCell ref="A20:C20"/>
    <mergeCell ref="D20:E20"/>
    <mergeCell ref="A22:C22"/>
    <mergeCell ref="D22:E22"/>
    <mergeCell ref="A21:C21"/>
    <mergeCell ref="D21:E21"/>
    <mergeCell ref="A27:C27"/>
    <mergeCell ref="D27:E27"/>
    <mergeCell ref="A28:C28"/>
    <mergeCell ref="A42:E42"/>
    <mergeCell ref="A37:C37"/>
    <mergeCell ref="D37:E37"/>
    <mergeCell ref="D38:E38"/>
    <mergeCell ref="D36:E36"/>
    <mergeCell ref="A36:C36"/>
    <mergeCell ref="C41:J41"/>
    <mergeCell ref="A38:C38"/>
    <mergeCell ref="A39:C39"/>
    <mergeCell ref="D39:E39"/>
    <mergeCell ref="D31:E31"/>
    <mergeCell ref="A32:C32"/>
    <mergeCell ref="D32:E32"/>
    <mergeCell ref="D28:E28"/>
    <mergeCell ref="A31:C31"/>
    <mergeCell ref="A30:C30"/>
    <mergeCell ref="D30:E30"/>
    <mergeCell ref="A34:C34"/>
    <mergeCell ref="D34:E34"/>
    <mergeCell ref="A35:C35"/>
    <mergeCell ref="D35:E35"/>
    <mergeCell ref="A23:C23"/>
    <mergeCell ref="D23:E23"/>
    <mergeCell ref="A25:C25"/>
    <mergeCell ref="D25:E25"/>
    <mergeCell ref="A24:C24"/>
    <mergeCell ref="D24:E24"/>
    <mergeCell ref="A33:C33"/>
    <mergeCell ref="D33:E33"/>
    <mergeCell ref="D26:E26"/>
    <mergeCell ref="A29:C29"/>
    <mergeCell ref="D29:E29"/>
    <mergeCell ref="A26:C26"/>
  </mergeCells>
  <phoneticPr fontId="0" type="noConversion"/>
  <pageMargins left="0.25" right="0.16" top="0.2" bottom="0.2" header="0.19685039370078741" footer="0.19685039370078741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Tab.2</vt:lpstr>
      <vt:lpstr>Tab.2!Область_печати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2021-10-27T14:54:06Z</cp:lastPrinted>
  <dcterms:created xsi:type="dcterms:W3CDTF">2006-09-28T05:33:49Z</dcterms:created>
  <dcterms:modified xsi:type="dcterms:W3CDTF">2025-11-25T12:25:38Z</dcterms:modified>
</cp:coreProperties>
</file>