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Desktop\ELENA secretar\ȘEDINȚE 2025\"/>
    </mc:Choice>
  </mc:AlternateContent>
  <bookViews>
    <workbookView xWindow="0" yWindow="0" windowWidth="28800" windowHeight="118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F23" i="1"/>
  <c r="I19" i="1"/>
  <c r="F18" i="1"/>
  <c r="J33" i="1" l="1"/>
  <c r="J24" i="1"/>
  <c r="J19" i="1"/>
  <c r="J15" i="1"/>
  <c r="G15" i="1"/>
  <c r="F15" i="1"/>
  <c r="F35" i="1" l="1"/>
  <c r="G35" i="1"/>
  <c r="I35" i="1"/>
  <c r="G33" i="1"/>
  <c r="F25" i="1"/>
  <c r="I23" i="1"/>
  <c r="J17" i="1"/>
  <c r="I17" i="1"/>
  <c r="H29" i="1" l="1"/>
  <c r="D29" i="1"/>
  <c r="E29" i="1"/>
  <c r="C29" i="1"/>
  <c r="G17" i="1"/>
  <c r="F17" i="1"/>
  <c r="G29" i="1" l="1"/>
  <c r="F19" i="1"/>
  <c r="I18" i="1"/>
  <c r="F24" i="1" l="1"/>
  <c r="I37" i="1" l="1"/>
  <c r="G24" i="1"/>
  <c r="J16" i="1"/>
  <c r="G16" i="1"/>
  <c r="I15" i="1"/>
  <c r="J11" i="1"/>
  <c r="G11" i="1"/>
  <c r="G12" i="1"/>
  <c r="G13" i="1"/>
  <c r="J29" i="1" l="1"/>
  <c r="I20" i="1"/>
  <c r="I21" i="1"/>
  <c r="I22" i="1"/>
  <c r="I24" i="1"/>
  <c r="I30" i="1"/>
  <c r="I31" i="1"/>
  <c r="I32" i="1"/>
  <c r="I33" i="1"/>
  <c r="H27" i="1"/>
  <c r="F34" i="1"/>
  <c r="F16" i="1"/>
  <c r="I16" i="1"/>
  <c r="I34" i="1" l="1"/>
  <c r="C27" i="1"/>
  <c r="D27" i="1"/>
  <c r="E27" i="1"/>
  <c r="I27" i="1" s="1"/>
  <c r="J20" i="1"/>
  <c r="J21" i="1"/>
  <c r="J22" i="1"/>
  <c r="J27" i="1" l="1"/>
  <c r="G27" i="1"/>
  <c r="F27" i="1"/>
  <c r="J12" i="1"/>
  <c r="J13" i="1" l="1"/>
  <c r="J30" i="1"/>
  <c r="J31" i="1"/>
  <c r="J32" i="1"/>
  <c r="J34" i="1"/>
  <c r="I36" i="1"/>
  <c r="I29" i="1" s="1"/>
  <c r="G30" i="1"/>
  <c r="G31" i="1"/>
  <c r="G32" i="1"/>
  <c r="G34" i="1"/>
  <c r="F30" i="1"/>
  <c r="F31" i="1"/>
  <c r="F32" i="1"/>
  <c r="F33" i="1"/>
  <c r="I12" i="1"/>
  <c r="F12" i="1"/>
  <c r="J10" i="1"/>
  <c r="I11" i="1"/>
  <c r="I14" i="1"/>
  <c r="G20" i="1"/>
  <c r="G21" i="1"/>
  <c r="G22" i="1"/>
  <c r="F11" i="1"/>
  <c r="F13" i="1"/>
  <c r="F20" i="1"/>
  <c r="F21" i="1"/>
  <c r="F22" i="1"/>
  <c r="I10" i="1"/>
  <c r="G10" i="1"/>
  <c r="F10" i="1"/>
  <c r="F29" i="1" l="1"/>
  <c r="C38" i="1"/>
  <c r="E38" i="1"/>
  <c r="D38" i="1"/>
  <c r="H38" i="1"/>
  <c r="G38" i="1" l="1"/>
  <c r="F38" i="1"/>
  <c r="I38" i="1"/>
  <c r="J38" i="1"/>
</calcChain>
</file>

<file path=xl/sharedStrings.xml><?xml version="1.0" encoding="utf-8"?>
<sst xmlns="http://schemas.openxmlformats.org/spreadsheetml/2006/main" count="63" uniqueCount="61">
  <si>
    <t>(mii lei)</t>
  </si>
  <si>
    <t>Denumirea</t>
  </si>
  <si>
    <t>Executat fata de precizat</t>
  </si>
  <si>
    <t>Impozit pe venitul retinut din salariu</t>
  </si>
  <si>
    <t>Impozitul pe venitul persoanelor fizice spre plata/achitat</t>
  </si>
  <si>
    <t>Impozit pe venitul aferent operatiunilor de predare in posesie si/sau folosinta a proprietatii imobiliare</t>
  </si>
  <si>
    <t>Taxa pentru apa</t>
  </si>
  <si>
    <t>Taxa la cumpararea valutei straine de catre persoanele fizice in casele de schimb valutar</t>
  </si>
  <si>
    <t>Incasari de la prestarea serviciilor cu plata</t>
  </si>
  <si>
    <t>Plata pentru locatiunea bunurilor patrimoniului public</t>
  </si>
  <si>
    <t>Donatii voluntare pentru cheltuieli curente din surse interne pentru institutiile bugetare</t>
  </si>
  <si>
    <t>Transferuri curente primite cu destinatie speciala  intre bugetul de stat si bugetele locale de nivelul II pentru asigurarea si asistenta sociala</t>
  </si>
  <si>
    <t>Transferuri curente primite cu destinatie speciala intre bugetul de stat si bugetele locale de nivelul II pentru scoli sportive</t>
  </si>
  <si>
    <t>Transferuri curente primite cu destinatie speciala intre bugetul de stat si bugetele locale de nivelul 2 pentru infrastructura drumurilor</t>
  </si>
  <si>
    <t>Transferuri curente primite cu destinatie generala intre bugetul de stat si bugetele locale de nivelul II</t>
  </si>
  <si>
    <t>Transferuri curente primite cu destinatie speciala intre institutiile bugetului de stat si institutiile bugetelor locale de nivelul 2</t>
  </si>
  <si>
    <t>111110</t>
  </si>
  <si>
    <t>111121</t>
  </si>
  <si>
    <t>111130</t>
  </si>
  <si>
    <t>114611</t>
  </si>
  <si>
    <t>142245</t>
  </si>
  <si>
    <t>142310</t>
  </si>
  <si>
    <t>142320</t>
  </si>
  <si>
    <t>144114</t>
  </si>
  <si>
    <t>191111</t>
  </si>
  <si>
    <t>191112</t>
  </si>
  <si>
    <t>191113</t>
  </si>
  <si>
    <t>191116</t>
  </si>
  <si>
    <t>191131</t>
  </si>
  <si>
    <t>191310</t>
  </si>
  <si>
    <t>Cod ECO</t>
  </si>
  <si>
    <t>Transferuri curente primite cu destinatie speciala  intre bugetul de stat si bugetele locale de nivelul II pentru invatamintul prescolar, primar, secundar general, special și complementar (extrascolar)</t>
  </si>
  <si>
    <t>Transferuri primite in cadrul BPN</t>
  </si>
  <si>
    <t>la decizia Consiliului raional Hîncești</t>
  </si>
  <si>
    <t>Anexă nr.1</t>
  </si>
  <si>
    <t>in %</t>
  </si>
  <si>
    <t>devieri          (+ ; -)</t>
  </si>
  <si>
    <t>devieri           (+ ; -)</t>
  </si>
  <si>
    <t>Impozit pe venitul persoanelor fizice in domeniul transportului rutier de persoane in regim de taxi</t>
  </si>
  <si>
    <t>Total venituri proprii:</t>
  </si>
  <si>
    <t>TOTAL general venituri</t>
  </si>
  <si>
    <t>&gt;200</t>
  </si>
  <si>
    <t xml:space="preserve">Aprobat </t>
  </si>
  <si>
    <t>Dobinzi si alte plati incasate in bugetul local de nivelul II la imprumuturile acordate, imprumuturile recreditate si mijloacele dezafectate de la buget pentru onorarea garantiilor de stat</t>
  </si>
  <si>
    <t>Granturi capitale primite de la organizatiile internationale pentru proiecte finantate din surse externe pentru bugetul local de nivelul 2</t>
  </si>
  <si>
    <t>Transferuri capitale primite cu destinatie speciala intre institutiile bugetului de stat si institutiile bugetelor locale de nivelul 2</t>
  </si>
  <si>
    <t>Elena  MORARU TOMA</t>
  </si>
  <si>
    <t>Arenda terenurilor cu destinatie agricola incasata in bugetul local de nivelul II</t>
  </si>
  <si>
    <t>Plata pentru certificatele de urbanism si autorizarile de construire sau desfiintare in bugetul local de nivelul 2</t>
  </si>
  <si>
    <t>Secretara Consiliului raional Hîncești</t>
  </si>
  <si>
    <t>Dobanzi si alte plati incasate in bugetele locale de nivelul II la imprumuturile acordate, imprumuturile recreditate si mijloacele bugetare dezafectate pentru onorarea garantiilor acordate de autoritatile publice locale</t>
  </si>
  <si>
    <t>Venituri neidentificate ale bugetelor locale de nivelul 2</t>
  </si>
  <si>
    <t>Donatii voluntare pentru cheltuieli curente din surse interne pentru susținerea bugetului local de nivelul II</t>
  </si>
  <si>
    <t>Donatii voluntare pentru cheltuieli capitale din surse interne pentru institutiile bugetare</t>
  </si>
  <si>
    <t>Transferuri curente primite cu destinatie generala  intre bugetul de stat si bugetele locale de nivelul II</t>
  </si>
  <si>
    <t>nr. _______ din_____________  2025</t>
  </si>
  <si>
    <t>Informație privind executarea veniturilor bugetului raional Hîncești pe anul 2024</t>
  </si>
  <si>
    <t xml:space="preserve">Executat     </t>
  </si>
  <si>
    <t>Precizat</t>
  </si>
  <si>
    <t>Executat   anul 2023</t>
  </si>
  <si>
    <t>Executat anul 2024 față de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</si>
</sst>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/>
    <xf numFmtId="4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wrapText="1"/>
    </xf>
    <xf numFmtId="164" fontId="9" fillId="0" borderId="1" xfId="1" applyNumberFormat="1" applyFont="1" applyBorder="1"/>
    <xf numFmtId="164" fontId="8" fillId="0" borderId="1" xfId="1" applyNumberFormat="1" applyFont="1" applyBorder="1"/>
    <xf numFmtId="0" fontId="9" fillId="0" borderId="1" xfId="1" applyFont="1" applyBorder="1" applyAlignment="1">
      <alignment vertical="top" wrapText="1"/>
    </xf>
    <xf numFmtId="0" fontId="8" fillId="0" borderId="1" xfId="1" applyFont="1" applyBorder="1" applyAlignment="1">
      <alignment wrapText="1"/>
    </xf>
    <xf numFmtId="0" fontId="8" fillId="0" borderId="1" xfId="1" applyFont="1" applyBorder="1"/>
    <xf numFmtId="0" fontId="10" fillId="0" borderId="0" xfId="0" applyFont="1"/>
    <xf numFmtId="0" fontId="11" fillId="0" borderId="0" xfId="0" applyFont="1"/>
    <xf numFmtId="0" fontId="9" fillId="0" borderId="0" xfId="1" applyFont="1" applyAlignment="1">
      <alignment vertical="top" wrapText="1"/>
    </xf>
    <xf numFmtId="0" fontId="12" fillId="0" borderId="0" xfId="0" applyFont="1"/>
    <xf numFmtId="0" fontId="9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1" fillId="0" borderId="1" xfId="1" applyNumberFormat="1" applyFont="1" applyBorder="1" applyAlignment="1">
      <alignment horizontal="center" wrapText="1"/>
    </xf>
    <xf numFmtId="1" fontId="1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3" fillId="0" borderId="0" xfId="0" applyFont="1" applyBorder="1"/>
    <xf numFmtId="164" fontId="8" fillId="0" borderId="1" xfId="1" applyNumberFormat="1" applyFont="1" applyBorder="1" applyAlignment="1">
      <alignment horizontal="center"/>
    </xf>
    <xf numFmtId="0" fontId="8" fillId="0" borderId="0" xfId="1" applyFont="1" applyBorder="1" applyAlignment="1">
      <alignment wrapText="1"/>
    </xf>
    <xf numFmtId="0" fontId="8" fillId="0" borderId="0" xfId="1" applyFont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164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3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27" zoomScale="150" zoomScaleNormal="150" workbookViewId="0">
      <selection activeCell="F10" sqref="F10"/>
    </sheetView>
  </sheetViews>
  <sheetFormatPr defaultRowHeight="11.25" x14ac:dyDescent="0.2"/>
  <cols>
    <col min="1" max="1" width="60.42578125" style="1" customWidth="1"/>
    <col min="2" max="2" width="6.5703125" style="1" customWidth="1"/>
    <col min="3" max="3" width="7.7109375" style="1" customWidth="1"/>
    <col min="4" max="4" width="7.5703125" style="1" customWidth="1"/>
    <col min="5" max="5" width="7.85546875" style="1" customWidth="1"/>
    <col min="6" max="6" width="8.140625" style="1" customWidth="1"/>
    <col min="7" max="7" width="7.28515625" style="1" customWidth="1"/>
    <col min="8" max="8" width="8.140625" style="1" customWidth="1"/>
    <col min="9" max="9" width="8.42578125" style="1" customWidth="1"/>
    <col min="10" max="10" width="8.5703125" style="1" customWidth="1"/>
    <col min="11" max="16384" width="9.140625" style="1"/>
  </cols>
  <sheetData>
    <row r="1" spans="1:10" ht="13.5" customHeight="1" x14ac:dyDescent="0.2">
      <c r="A1" s="19"/>
      <c r="B1" s="20"/>
      <c r="C1" s="20"/>
      <c r="D1" s="20"/>
      <c r="E1" s="20"/>
      <c r="F1" s="20"/>
      <c r="G1" s="20"/>
      <c r="H1" s="6"/>
      <c r="I1" s="7" t="s">
        <v>34</v>
      </c>
      <c r="J1" s="6"/>
    </row>
    <row r="2" spans="1:10" ht="12.75" customHeight="1" x14ac:dyDescent="0.2">
      <c r="A2" s="19"/>
      <c r="B2" s="20"/>
      <c r="C2" s="20"/>
      <c r="D2" s="20"/>
      <c r="E2" s="20"/>
      <c r="F2" s="20"/>
      <c r="G2" s="39" t="s">
        <v>33</v>
      </c>
      <c r="H2" s="39"/>
      <c r="I2" s="39"/>
      <c r="J2" s="39"/>
    </row>
    <row r="3" spans="1:10" ht="12.75" customHeight="1" x14ac:dyDescent="0.2">
      <c r="A3" s="19"/>
      <c r="B3" s="20"/>
      <c r="C3" s="20"/>
      <c r="D3" s="20"/>
      <c r="E3" s="20"/>
      <c r="F3" s="20"/>
      <c r="G3" s="39" t="s">
        <v>55</v>
      </c>
      <c r="H3" s="39"/>
      <c r="I3" s="39"/>
      <c r="J3" s="39"/>
    </row>
    <row r="4" spans="1:10" customFormat="1" ht="11.25" customHeight="1" x14ac:dyDescent="0.2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0" ht="9" customHeight="1" x14ac:dyDescent="0.2">
      <c r="A5" s="40" t="s">
        <v>56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9.75" customHeight="1" x14ac:dyDescent="0.2">
      <c r="A6" s="44"/>
      <c r="B6" s="44"/>
      <c r="C6" s="44"/>
      <c r="D6" s="44"/>
      <c r="E6" s="8"/>
      <c r="F6" s="8"/>
      <c r="G6" s="8"/>
      <c r="H6" s="9"/>
      <c r="I6" s="9" t="s">
        <v>0</v>
      </c>
      <c r="J6" s="10"/>
    </row>
    <row r="7" spans="1:10" ht="33.75" customHeight="1" x14ac:dyDescent="0.2">
      <c r="A7" s="45" t="s">
        <v>1</v>
      </c>
      <c r="B7" s="45" t="s">
        <v>30</v>
      </c>
      <c r="C7" s="41" t="s">
        <v>42</v>
      </c>
      <c r="D7" s="41" t="s">
        <v>58</v>
      </c>
      <c r="E7" s="41" t="s">
        <v>57</v>
      </c>
      <c r="F7" s="42" t="s">
        <v>2</v>
      </c>
      <c r="G7" s="43"/>
      <c r="H7" s="41" t="s">
        <v>59</v>
      </c>
      <c r="I7" s="42" t="s">
        <v>60</v>
      </c>
      <c r="J7" s="43"/>
    </row>
    <row r="8" spans="1:10" ht="27" customHeight="1" x14ac:dyDescent="0.2">
      <c r="A8" s="45"/>
      <c r="B8" s="45"/>
      <c r="C8" s="41"/>
      <c r="D8" s="41"/>
      <c r="E8" s="41"/>
      <c r="F8" s="36" t="s">
        <v>37</v>
      </c>
      <c r="G8" s="35" t="s">
        <v>35</v>
      </c>
      <c r="H8" s="41"/>
      <c r="I8" s="36" t="s">
        <v>36</v>
      </c>
      <c r="J8" s="35" t="s">
        <v>35</v>
      </c>
    </row>
    <row r="9" spans="1:10" ht="16.5" customHeight="1" x14ac:dyDescent="0.2">
      <c r="A9" s="2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</row>
    <row r="10" spans="1:10" ht="14.25" customHeight="1" x14ac:dyDescent="0.2">
      <c r="A10" s="11" t="s">
        <v>3</v>
      </c>
      <c r="B10" s="21" t="s">
        <v>16</v>
      </c>
      <c r="C10" s="12">
        <v>12387.5</v>
      </c>
      <c r="D10" s="12">
        <v>12387.5</v>
      </c>
      <c r="E10" s="12">
        <v>16182.9</v>
      </c>
      <c r="F10" s="12">
        <f>AVERAGE(E10-D10)</f>
        <v>3795.3999999999996</v>
      </c>
      <c r="G10" s="12">
        <f>AVERAGE(E10/D10*100)</f>
        <v>130.63895055499495</v>
      </c>
      <c r="H10" s="12">
        <v>12590.3</v>
      </c>
      <c r="I10" s="12">
        <f>AVERAGE(E10-H10)</f>
        <v>3592.6000000000004</v>
      </c>
      <c r="J10" s="12">
        <f>AVERAGE(E10/H10)*100</f>
        <v>128.53466557587984</v>
      </c>
    </row>
    <row r="11" spans="1:10" ht="14.25" customHeight="1" x14ac:dyDescent="0.2">
      <c r="A11" s="11" t="s">
        <v>4</v>
      </c>
      <c r="B11" s="21" t="s">
        <v>17</v>
      </c>
      <c r="C11" s="12">
        <v>300</v>
      </c>
      <c r="D11" s="12">
        <v>300</v>
      </c>
      <c r="E11" s="12">
        <v>575.9</v>
      </c>
      <c r="F11" s="12">
        <f t="shared" ref="F11:F38" si="0">AVERAGE(E11-D11)</f>
        <v>275.89999999999998</v>
      </c>
      <c r="G11" s="12">
        <f t="shared" ref="G11:G15" si="1">AVERAGE(E11/D11*100)</f>
        <v>191.96666666666667</v>
      </c>
      <c r="H11" s="12">
        <v>323.10000000000002</v>
      </c>
      <c r="I11" s="12">
        <f t="shared" ref="I11:I38" si="2">AVERAGE(E11-H11)</f>
        <v>252.79999999999995</v>
      </c>
      <c r="J11" s="12">
        <f>AVERAGE(E11/H11)*100</f>
        <v>178.2420303311668</v>
      </c>
    </row>
    <row r="12" spans="1:10" ht="24" customHeight="1" x14ac:dyDescent="0.2">
      <c r="A12" s="25" t="s">
        <v>38</v>
      </c>
      <c r="B12" s="21">
        <v>111125</v>
      </c>
      <c r="C12" s="12">
        <v>22.5</v>
      </c>
      <c r="D12" s="12">
        <v>22.5</v>
      </c>
      <c r="E12" s="12">
        <v>17.600000000000001</v>
      </c>
      <c r="F12" s="12">
        <f t="shared" si="0"/>
        <v>-4.8999999999999986</v>
      </c>
      <c r="G12" s="12">
        <f t="shared" si="1"/>
        <v>78.222222222222229</v>
      </c>
      <c r="H12" s="12">
        <v>13.1</v>
      </c>
      <c r="I12" s="12">
        <f t="shared" si="2"/>
        <v>4.5000000000000018</v>
      </c>
      <c r="J12" s="12">
        <f t="shared" ref="J12:J38" si="3">AVERAGE(E12/H12)*100</f>
        <v>134.35114503816797</v>
      </c>
    </row>
    <row r="13" spans="1:10" ht="22.5" customHeight="1" x14ac:dyDescent="0.2">
      <c r="A13" s="14" t="s">
        <v>5</v>
      </c>
      <c r="B13" s="21" t="s">
        <v>18</v>
      </c>
      <c r="C13" s="12">
        <v>40</v>
      </c>
      <c r="D13" s="12">
        <v>40</v>
      </c>
      <c r="E13" s="12">
        <v>66.900000000000006</v>
      </c>
      <c r="F13" s="12">
        <f t="shared" si="0"/>
        <v>26.900000000000006</v>
      </c>
      <c r="G13" s="12">
        <f t="shared" si="1"/>
        <v>167.25</v>
      </c>
      <c r="H13" s="12">
        <v>53.1</v>
      </c>
      <c r="I13" s="12">
        <v>12</v>
      </c>
      <c r="J13" s="12">
        <f t="shared" si="3"/>
        <v>125.98870056497175</v>
      </c>
    </row>
    <row r="14" spans="1:10" ht="12" x14ac:dyDescent="0.2">
      <c r="A14" s="11" t="s">
        <v>6</v>
      </c>
      <c r="B14" s="21" t="s">
        <v>19</v>
      </c>
      <c r="C14" s="12"/>
      <c r="D14" s="12"/>
      <c r="E14" s="12"/>
      <c r="F14" s="12"/>
      <c r="G14" s="12"/>
      <c r="H14" s="12">
        <v>151.1</v>
      </c>
      <c r="I14" s="12">
        <f t="shared" si="2"/>
        <v>-151.1</v>
      </c>
      <c r="J14" s="12"/>
    </row>
    <row r="15" spans="1:10" ht="24" x14ac:dyDescent="0.2">
      <c r="A15" s="33" t="s">
        <v>44</v>
      </c>
      <c r="B15" s="21">
        <v>132222</v>
      </c>
      <c r="C15" s="12"/>
      <c r="D15" s="12">
        <v>2965.2</v>
      </c>
      <c r="E15" s="12">
        <v>1798.1</v>
      </c>
      <c r="F15" s="12">
        <f t="shared" si="0"/>
        <v>-1167.0999999999999</v>
      </c>
      <c r="G15" s="12">
        <f t="shared" si="1"/>
        <v>60.640091730743286</v>
      </c>
      <c r="H15" s="12">
        <v>11396.4</v>
      </c>
      <c r="I15" s="12">
        <f>AVERAGE(E15-H15)</f>
        <v>-9598.2999999999993</v>
      </c>
      <c r="J15" s="12">
        <f t="shared" si="3"/>
        <v>15.777789477378819</v>
      </c>
    </row>
    <row r="16" spans="1:10" ht="36.75" customHeight="1" x14ac:dyDescent="0.2">
      <c r="A16" s="25" t="s">
        <v>43</v>
      </c>
      <c r="B16" s="21">
        <v>141142</v>
      </c>
      <c r="C16" s="12">
        <v>165.4</v>
      </c>
      <c r="D16" s="12">
        <v>197.5</v>
      </c>
      <c r="E16" s="12">
        <v>187.1</v>
      </c>
      <c r="F16" s="12">
        <f t="shared" si="0"/>
        <v>-10.400000000000006</v>
      </c>
      <c r="G16" s="12">
        <f t="shared" ref="G16:G25" si="4">AVERAGE(E16/D16*100)</f>
        <v>94.734177215189874</v>
      </c>
      <c r="H16" s="12">
        <v>200.6</v>
      </c>
      <c r="I16" s="12">
        <f t="shared" si="2"/>
        <v>-13.5</v>
      </c>
      <c r="J16" s="12">
        <f t="shared" si="3"/>
        <v>93.270189431704893</v>
      </c>
    </row>
    <row r="17" spans="1:11" ht="36.75" customHeight="1" x14ac:dyDescent="0.2">
      <c r="A17" s="25" t="s">
        <v>50</v>
      </c>
      <c r="B17" s="21">
        <v>141151</v>
      </c>
      <c r="C17" s="12">
        <v>166.5</v>
      </c>
      <c r="D17" s="12">
        <v>180</v>
      </c>
      <c r="E17" s="12">
        <v>169.3</v>
      </c>
      <c r="F17" s="12">
        <f t="shared" si="0"/>
        <v>-10.699999999999989</v>
      </c>
      <c r="G17" s="12">
        <f t="shared" si="4"/>
        <v>94.055555555555557</v>
      </c>
      <c r="H17" s="12">
        <v>156.19999999999999</v>
      </c>
      <c r="I17" s="12">
        <f t="shared" si="2"/>
        <v>13.100000000000023</v>
      </c>
      <c r="J17" s="12">
        <f t="shared" si="3"/>
        <v>108.38668373879644</v>
      </c>
    </row>
    <row r="18" spans="1:11" ht="13.5" customHeight="1" x14ac:dyDescent="0.2">
      <c r="A18" s="25" t="s">
        <v>47</v>
      </c>
      <c r="B18" s="21">
        <v>141521</v>
      </c>
      <c r="C18" s="12"/>
      <c r="D18" s="12"/>
      <c r="E18" s="12">
        <v>-26</v>
      </c>
      <c r="F18" s="12">
        <f t="shared" si="0"/>
        <v>-26</v>
      </c>
      <c r="G18" s="12"/>
      <c r="H18" s="12">
        <v>5.6</v>
      </c>
      <c r="I18" s="12">
        <f t="shared" si="2"/>
        <v>-31.6</v>
      </c>
      <c r="J18" s="32" t="s">
        <v>41</v>
      </c>
    </row>
    <row r="19" spans="1:11" ht="24" customHeight="1" x14ac:dyDescent="0.2">
      <c r="A19" s="25" t="s">
        <v>48</v>
      </c>
      <c r="B19" s="21">
        <v>142214</v>
      </c>
      <c r="C19" s="12"/>
      <c r="D19" s="12"/>
      <c r="E19" s="12">
        <v>0.1</v>
      </c>
      <c r="F19" s="12">
        <f t="shared" si="0"/>
        <v>0.1</v>
      </c>
      <c r="G19" s="12"/>
      <c r="H19" s="12">
        <v>0.3</v>
      </c>
      <c r="I19" s="12">
        <f t="shared" si="2"/>
        <v>-0.19999999999999998</v>
      </c>
      <c r="J19" s="12">
        <f t="shared" si="3"/>
        <v>33.333333333333336</v>
      </c>
    </row>
    <row r="20" spans="1:11" ht="22.5" customHeight="1" x14ac:dyDescent="0.2">
      <c r="A20" s="11" t="s">
        <v>7</v>
      </c>
      <c r="B20" s="21" t="s">
        <v>20</v>
      </c>
      <c r="C20" s="12">
        <v>200</v>
      </c>
      <c r="D20" s="12">
        <v>58.5</v>
      </c>
      <c r="E20" s="12">
        <v>58.5</v>
      </c>
      <c r="F20" s="12">
        <f t="shared" si="0"/>
        <v>0</v>
      </c>
      <c r="G20" s="12">
        <f t="shared" si="4"/>
        <v>100</v>
      </c>
      <c r="H20" s="12">
        <v>278.2</v>
      </c>
      <c r="I20" s="12">
        <f t="shared" si="2"/>
        <v>-219.7</v>
      </c>
      <c r="J20" s="12">
        <f t="shared" si="3"/>
        <v>21.028037383177569</v>
      </c>
    </row>
    <row r="21" spans="1:11" ht="11.25" customHeight="1" x14ac:dyDescent="0.2">
      <c r="A21" s="11" t="s">
        <v>8</v>
      </c>
      <c r="B21" s="21" t="s">
        <v>21</v>
      </c>
      <c r="C21" s="12">
        <v>3881.1</v>
      </c>
      <c r="D21" s="12">
        <v>4382.6000000000004</v>
      </c>
      <c r="E21" s="12">
        <v>4255.2</v>
      </c>
      <c r="F21" s="12">
        <f t="shared" si="0"/>
        <v>-127.40000000000055</v>
      </c>
      <c r="G21" s="12">
        <f t="shared" si="4"/>
        <v>97.093049787797185</v>
      </c>
      <c r="H21" s="12">
        <v>5644.7</v>
      </c>
      <c r="I21" s="12">
        <f t="shared" si="2"/>
        <v>-1389.5</v>
      </c>
      <c r="J21" s="12">
        <f t="shared" si="3"/>
        <v>75.383988520204795</v>
      </c>
    </row>
    <row r="22" spans="1:11" ht="12.75" customHeight="1" x14ac:dyDescent="0.2">
      <c r="A22" s="11" t="s">
        <v>9</v>
      </c>
      <c r="B22" s="21" t="s">
        <v>22</v>
      </c>
      <c r="C22" s="12">
        <v>2517</v>
      </c>
      <c r="D22" s="12">
        <v>2946</v>
      </c>
      <c r="E22" s="12">
        <v>2732.7</v>
      </c>
      <c r="F22" s="12">
        <f t="shared" si="0"/>
        <v>-213.30000000000018</v>
      </c>
      <c r="G22" s="12">
        <f t="shared" si="4"/>
        <v>92.759674134419541</v>
      </c>
      <c r="H22" s="12">
        <v>2485.4</v>
      </c>
      <c r="I22" s="12">
        <f t="shared" si="2"/>
        <v>247.29999999999973</v>
      </c>
      <c r="J22" s="12">
        <f t="shared" si="3"/>
        <v>109.95010863442502</v>
      </c>
    </row>
    <row r="23" spans="1:11" ht="23.25" customHeight="1" x14ac:dyDescent="0.2">
      <c r="A23" s="11" t="s">
        <v>52</v>
      </c>
      <c r="B23" s="21">
        <v>144112</v>
      </c>
      <c r="C23" s="12"/>
      <c r="D23" s="12"/>
      <c r="E23" s="12">
        <v>1.5</v>
      </c>
      <c r="F23" s="12">
        <f t="shared" si="0"/>
        <v>1.5</v>
      </c>
      <c r="G23" s="12"/>
      <c r="H23" s="12"/>
      <c r="I23" s="12">
        <f t="shared" si="2"/>
        <v>1.5</v>
      </c>
      <c r="J23" s="12"/>
    </row>
    <row r="24" spans="1:11" ht="15.75" customHeight="1" x14ac:dyDescent="0.2">
      <c r="A24" s="11" t="s">
        <v>10</v>
      </c>
      <c r="B24" s="21" t="s">
        <v>23</v>
      </c>
      <c r="C24" s="12"/>
      <c r="D24" s="12">
        <v>10</v>
      </c>
      <c r="E24" s="12">
        <v>7.9</v>
      </c>
      <c r="F24" s="12">
        <f t="shared" si="0"/>
        <v>-2.0999999999999996</v>
      </c>
      <c r="G24" s="12">
        <f t="shared" si="4"/>
        <v>79</v>
      </c>
      <c r="H24" s="12">
        <v>95</v>
      </c>
      <c r="I24" s="12">
        <f t="shared" si="2"/>
        <v>-87.1</v>
      </c>
      <c r="J24" s="12">
        <f t="shared" si="3"/>
        <v>8.3157894736842106</v>
      </c>
    </row>
    <row r="25" spans="1:11" ht="15.75" customHeight="1" x14ac:dyDescent="0.2">
      <c r="A25" s="11" t="s">
        <v>53</v>
      </c>
      <c r="B25" s="21">
        <v>144224</v>
      </c>
      <c r="C25" s="12"/>
      <c r="D25" s="12">
        <v>3960</v>
      </c>
      <c r="E25" s="12">
        <v>3770.8</v>
      </c>
      <c r="F25" s="12">
        <f t="shared" si="0"/>
        <v>-189.19999999999982</v>
      </c>
      <c r="G25" s="12">
        <f t="shared" si="4"/>
        <v>95.222222222222229</v>
      </c>
      <c r="H25" s="12"/>
      <c r="I25" s="12">
        <f t="shared" si="2"/>
        <v>3770.8</v>
      </c>
      <c r="J25" s="32"/>
    </row>
    <row r="26" spans="1:11" ht="15" customHeight="1" x14ac:dyDescent="0.2">
      <c r="A26" s="25" t="s">
        <v>51</v>
      </c>
      <c r="B26" s="21">
        <v>145241</v>
      </c>
      <c r="C26" s="12"/>
      <c r="D26" s="12"/>
      <c r="E26" s="12"/>
      <c r="F26" s="12"/>
      <c r="G26" s="12"/>
      <c r="H26" s="12"/>
      <c r="I26" s="12"/>
      <c r="J26" s="32"/>
    </row>
    <row r="27" spans="1:11" ht="17.25" customHeight="1" x14ac:dyDescent="0.2">
      <c r="A27" s="15" t="s">
        <v>39</v>
      </c>
      <c r="B27" s="21"/>
      <c r="C27" s="13">
        <f>SUM(C10:C26)</f>
        <v>19680</v>
      </c>
      <c r="D27" s="13">
        <f>SUM(D10:D26)</f>
        <v>27449.800000000003</v>
      </c>
      <c r="E27" s="13">
        <f>SUM(E10:E26)</f>
        <v>29798.499999999996</v>
      </c>
      <c r="F27" s="13">
        <f t="shared" si="0"/>
        <v>2348.6999999999935</v>
      </c>
      <c r="G27" s="13">
        <f t="shared" ref="G27:G38" si="5">AVERAGE(E27/D27*100)</f>
        <v>108.5563464943278</v>
      </c>
      <c r="H27" s="13">
        <f>SUM(H10:H26)</f>
        <v>33393.1</v>
      </c>
      <c r="I27" s="13">
        <f t="shared" si="2"/>
        <v>-3594.6000000000022</v>
      </c>
      <c r="J27" s="34">
        <f t="shared" ref="J27:J29" si="6">SUM(E27/H27*100)</f>
        <v>89.23550074716033</v>
      </c>
      <c r="K27" s="26"/>
    </row>
    <row r="28" spans="1:11" ht="10.5" customHeight="1" x14ac:dyDescent="0.2">
      <c r="A28" s="23">
        <v>1</v>
      </c>
      <c r="B28" s="24">
        <v>2</v>
      </c>
      <c r="C28" s="24">
        <v>3</v>
      </c>
      <c r="D28" s="24">
        <v>4</v>
      </c>
      <c r="E28" s="24">
        <v>5</v>
      </c>
      <c r="F28" s="24">
        <v>6</v>
      </c>
      <c r="G28" s="38">
        <v>7</v>
      </c>
      <c r="H28" s="24">
        <v>8</v>
      </c>
      <c r="I28" s="38">
        <v>9</v>
      </c>
      <c r="J28" s="37">
        <v>10</v>
      </c>
    </row>
    <row r="29" spans="1:11" s="5" customFormat="1" ht="16.5" customHeight="1" x14ac:dyDescent="0.2">
      <c r="A29" s="15" t="s">
        <v>32</v>
      </c>
      <c r="B29" s="22">
        <v>191</v>
      </c>
      <c r="C29" s="13">
        <f>AVERAGE(C30+C31+C32+C33+C34+C36+C35+C37)</f>
        <v>311979.69999999995</v>
      </c>
      <c r="D29" s="13">
        <f>AVERAGE(D30+D31+D32+D33+D34+D36+D35+D37)</f>
        <v>338724.5</v>
      </c>
      <c r="E29" s="13">
        <f>AVERAGE(E30+E31+E32+E33+E34+E36+E35+E37)</f>
        <v>335762.5</v>
      </c>
      <c r="F29" s="13">
        <f>AVERAGE(F30+F31+F32+F33+F34+F36+F35+F37)</f>
        <v>-2961.9999999999654</v>
      </c>
      <c r="G29" s="13">
        <f t="shared" si="5"/>
        <v>99.125543029807403</v>
      </c>
      <c r="H29" s="13">
        <f>AVERAGE(H30+H31+H32+H33+H34+H36+H35+H37)</f>
        <v>377228.5</v>
      </c>
      <c r="I29" s="13">
        <f>AVERAGE(I30+I31+I32+I33+I34+I36+I35+I37)</f>
        <v>-41465.999999999956</v>
      </c>
      <c r="J29" s="34">
        <f t="shared" si="6"/>
        <v>89.007723435530451</v>
      </c>
    </row>
    <row r="30" spans="1:11" ht="36.75" customHeight="1" x14ac:dyDescent="0.2">
      <c r="A30" s="11" t="s">
        <v>31</v>
      </c>
      <c r="B30" s="21" t="s">
        <v>24</v>
      </c>
      <c r="C30" s="12">
        <v>258016.9</v>
      </c>
      <c r="D30" s="12">
        <v>280038.8</v>
      </c>
      <c r="E30" s="12">
        <v>278315.40000000002</v>
      </c>
      <c r="F30" s="12">
        <f t="shared" si="0"/>
        <v>-1723.3999999999651</v>
      </c>
      <c r="G30" s="12">
        <f t="shared" si="5"/>
        <v>99.384585278897077</v>
      </c>
      <c r="H30" s="12">
        <v>269952.8</v>
      </c>
      <c r="I30" s="12">
        <f t="shared" si="2"/>
        <v>8362.6000000000349</v>
      </c>
      <c r="J30" s="32">
        <f t="shared" si="3"/>
        <v>103.09780080073259</v>
      </c>
    </row>
    <row r="31" spans="1:11" ht="23.25" customHeight="1" x14ac:dyDescent="0.2">
      <c r="A31" s="11" t="s">
        <v>11</v>
      </c>
      <c r="B31" s="21" t="s">
        <v>25</v>
      </c>
      <c r="C31" s="12">
        <v>1190</v>
      </c>
      <c r="D31" s="12">
        <v>1583.7</v>
      </c>
      <c r="E31" s="12">
        <v>1085.7</v>
      </c>
      <c r="F31" s="12">
        <f t="shared" si="0"/>
        <v>-498</v>
      </c>
      <c r="G31" s="12">
        <f t="shared" si="5"/>
        <v>68.554650501989016</v>
      </c>
      <c r="H31" s="12">
        <v>15994.5</v>
      </c>
      <c r="I31" s="12">
        <f t="shared" si="2"/>
        <v>-14908.8</v>
      </c>
      <c r="J31" s="32">
        <f t="shared" si="3"/>
        <v>6.7879583606864857</v>
      </c>
    </row>
    <row r="32" spans="1:11" ht="27" customHeight="1" x14ac:dyDescent="0.2">
      <c r="A32" s="11" t="s">
        <v>12</v>
      </c>
      <c r="B32" s="21" t="s">
        <v>26</v>
      </c>
      <c r="C32" s="12">
        <v>2946.7</v>
      </c>
      <c r="D32" s="12">
        <v>2946.7</v>
      </c>
      <c r="E32" s="12">
        <v>2817.3</v>
      </c>
      <c r="F32" s="12">
        <f t="shared" si="0"/>
        <v>-129.39999999999964</v>
      </c>
      <c r="G32" s="12">
        <f t="shared" si="5"/>
        <v>95.608646961007238</v>
      </c>
      <c r="H32" s="12">
        <v>2735</v>
      </c>
      <c r="I32" s="12">
        <f t="shared" si="2"/>
        <v>82.300000000000182</v>
      </c>
      <c r="J32" s="32">
        <f t="shared" si="3"/>
        <v>103.0091407678245</v>
      </c>
    </row>
    <row r="33" spans="1:10" ht="24" x14ac:dyDescent="0.2">
      <c r="A33" s="11" t="s">
        <v>13</v>
      </c>
      <c r="B33" s="21" t="s">
        <v>27</v>
      </c>
      <c r="C33" s="12">
        <v>20442.099999999999</v>
      </c>
      <c r="D33" s="12">
        <v>20901.5</v>
      </c>
      <c r="E33" s="12">
        <v>20290.3</v>
      </c>
      <c r="F33" s="12">
        <f t="shared" si="0"/>
        <v>-611.20000000000073</v>
      </c>
      <c r="G33" s="12">
        <f t="shared" si="5"/>
        <v>97.075807956366759</v>
      </c>
      <c r="H33" s="12">
        <v>18097.3</v>
      </c>
      <c r="I33" s="12">
        <f t="shared" si="2"/>
        <v>2193</v>
      </c>
      <c r="J33" s="32">
        <f t="shared" si="3"/>
        <v>112.1178297315069</v>
      </c>
    </row>
    <row r="34" spans="1:10" ht="23.25" customHeight="1" x14ac:dyDescent="0.2">
      <c r="A34" s="11" t="s">
        <v>14</v>
      </c>
      <c r="B34" s="21" t="s">
        <v>28</v>
      </c>
      <c r="C34" s="32">
        <v>29384</v>
      </c>
      <c r="D34" s="32">
        <v>29384</v>
      </c>
      <c r="E34" s="32">
        <v>29384</v>
      </c>
      <c r="F34" s="12">
        <f t="shared" si="0"/>
        <v>0</v>
      </c>
      <c r="G34" s="32">
        <f t="shared" si="5"/>
        <v>100</v>
      </c>
      <c r="H34" s="32">
        <v>63588.7</v>
      </c>
      <c r="I34" s="32">
        <f t="shared" si="2"/>
        <v>-34204.699999999997</v>
      </c>
      <c r="J34" s="32">
        <f t="shared" si="3"/>
        <v>46.209468034414925</v>
      </c>
    </row>
    <row r="35" spans="1:10" ht="23.25" customHeight="1" x14ac:dyDescent="0.2">
      <c r="A35" s="25" t="s">
        <v>54</v>
      </c>
      <c r="B35" s="21">
        <v>191139</v>
      </c>
      <c r="C35" s="32"/>
      <c r="D35" s="32">
        <v>3869.8</v>
      </c>
      <c r="E35" s="32">
        <v>3869.8</v>
      </c>
      <c r="F35" s="12">
        <f t="shared" si="0"/>
        <v>0</v>
      </c>
      <c r="G35" s="32">
        <f t="shared" si="5"/>
        <v>100</v>
      </c>
      <c r="H35" s="32">
        <v>189</v>
      </c>
      <c r="I35" s="32">
        <f t="shared" si="2"/>
        <v>3680.8</v>
      </c>
      <c r="J35" s="32" t="s">
        <v>41</v>
      </c>
    </row>
    <row r="36" spans="1:10" ht="23.25" customHeight="1" x14ac:dyDescent="0.2">
      <c r="A36" s="11" t="s">
        <v>15</v>
      </c>
      <c r="B36" s="21" t="s">
        <v>29</v>
      </c>
      <c r="C36" s="12"/>
      <c r="D36" s="32"/>
      <c r="E36" s="32"/>
      <c r="F36" s="32"/>
      <c r="G36" s="32"/>
      <c r="H36" s="32">
        <v>6494.7</v>
      </c>
      <c r="I36" s="32">
        <f t="shared" si="2"/>
        <v>-6494.7</v>
      </c>
      <c r="J36" s="32"/>
    </row>
    <row r="37" spans="1:10" ht="23.25" customHeight="1" x14ac:dyDescent="0.2">
      <c r="A37" s="33" t="s">
        <v>45</v>
      </c>
      <c r="B37" s="21">
        <v>191320</v>
      </c>
      <c r="C37" s="12"/>
      <c r="D37" s="32"/>
      <c r="E37" s="32"/>
      <c r="F37" s="32"/>
      <c r="G37" s="32"/>
      <c r="H37" s="32">
        <v>176.5</v>
      </c>
      <c r="I37" s="32">
        <f t="shared" si="2"/>
        <v>-176.5</v>
      </c>
      <c r="J37" s="32"/>
    </row>
    <row r="38" spans="1:10" ht="12" x14ac:dyDescent="0.2">
      <c r="A38" s="15" t="s">
        <v>40</v>
      </c>
      <c r="B38" s="16"/>
      <c r="C38" s="13">
        <f>AVERAGE(C27+C29)</f>
        <v>331659.69999999995</v>
      </c>
      <c r="D38" s="13">
        <f t="shared" ref="D38:H38" si="7">AVERAGE(D27+D29)</f>
        <v>366174.3</v>
      </c>
      <c r="E38" s="13">
        <f t="shared" si="7"/>
        <v>365561</v>
      </c>
      <c r="F38" s="13">
        <f t="shared" si="0"/>
        <v>-613.29999999998836</v>
      </c>
      <c r="G38" s="13">
        <f t="shared" si="5"/>
        <v>99.832511456975553</v>
      </c>
      <c r="H38" s="13">
        <f t="shared" si="7"/>
        <v>410621.6</v>
      </c>
      <c r="I38" s="13">
        <f t="shared" si="2"/>
        <v>-45060.599999999977</v>
      </c>
      <c r="J38" s="27">
        <f t="shared" si="3"/>
        <v>89.026247036200729</v>
      </c>
    </row>
    <row r="39" spans="1:10" ht="12" x14ac:dyDescent="0.2">
      <c r="A39" s="28"/>
      <c r="B39" s="29"/>
      <c r="C39" s="30"/>
      <c r="D39" s="30"/>
      <c r="E39" s="30"/>
      <c r="F39" s="30"/>
      <c r="G39" s="30"/>
      <c r="H39" s="30"/>
      <c r="I39" s="30"/>
      <c r="J39" s="31"/>
    </row>
    <row r="40" spans="1:10" ht="12" x14ac:dyDescent="0.2">
      <c r="A40" s="28"/>
      <c r="B40" s="29"/>
      <c r="C40" s="30"/>
      <c r="D40" s="30"/>
      <c r="E40" s="30"/>
      <c r="F40" s="30"/>
      <c r="G40" s="30"/>
      <c r="H40" s="30"/>
      <c r="I40" s="30"/>
      <c r="J40" s="31"/>
    </row>
    <row r="41" spans="1:10" ht="12" x14ac:dyDescent="0.2">
      <c r="A41" s="28"/>
      <c r="B41" s="29"/>
      <c r="C41" s="30"/>
      <c r="D41" s="30"/>
      <c r="E41" s="30"/>
      <c r="F41" s="30"/>
      <c r="G41" s="30"/>
      <c r="H41" s="30"/>
      <c r="I41" s="30"/>
      <c r="J41" s="31"/>
    </row>
    <row r="42" spans="1:10" ht="12" x14ac:dyDescent="0.2">
      <c r="A42" s="28"/>
      <c r="B42" s="29"/>
      <c r="C42" s="30"/>
      <c r="D42" s="30"/>
      <c r="E42" s="30"/>
      <c r="F42" s="30"/>
      <c r="G42" s="30"/>
      <c r="H42" s="30"/>
      <c r="I42" s="30"/>
      <c r="J42" s="31"/>
    </row>
    <row r="43" spans="1:10" ht="12" x14ac:dyDescent="0.2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2" x14ac:dyDescent="0.2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2" x14ac:dyDescent="0.2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2.75" x14ac:dyDescent="0.2">
      <c r="A46" s="18" t="s">
        <v>49</v>
      </c>
      <c r="B46" s="18"/>
      <c r="C46" s="18"/>
      <c r="D46" s="18"/>
      <c r="E46" s="18"/>
      <c r="F46" s="18" t="s">
        <v>46</v>
      </c>
      <c r="G46" s="18"/>
      <c r="H46" s="18"/>
      <c r="I46" s="17"/>
      <c r="J46" s="6"/>
    </row>
    <row r="47" spans="1:10" x14ac:dyDescent="0.2">
      <c r="A47" s="4"/>
      <c r="B47" s="4"/>
      <c r="C47" s="4"/>
      <c r="D47" s="4"/>
      <c r="E47" s="4"/>
      <c r="F47" s="4"/>
    </row>
    <row r="48" spans="1:10" x14ac:dyDescent="0.2">
      <c r="A48" s="5"/>
      <c r="B48" s="5"/>
      <c r="C48" s="5"/>
      <c r="D48" s="5"/>
      <c r="E48" s="5"/>
      <c r="F48" s="5"/>
    </row>
  </sheetData>
  <mergeCells count="12">
    <mergeCell ref="G2:J2"/>
    <mergeCell ref="G3:J3"/>
    <mergeCell ref="A5:J5"/>
    <mergeCell ref="H7:H8"/>
    <mergeCell ref="I7:J7"/>
    <mergeCell ref="A6:D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fitToHeight="0" orientation="landscape" copies="3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GErhaN</dc:creator>
  <cp:lastModifiedBy>User</cp:lastModifiedBy>
  <cp:lastPrinted>2025-02-12T07:05:04Z</cp:lastPrinted>
  <dcterms:created xsi:type="dcterms:W3CDTF">2017-06-16T05:07:01Z</dcterms:created>
  <dcterms:modified xsi:type="dcterms:W3CDTF">2025-02-18T11:56:24Z</dcterms:modified>
</cp:coreProperties>
</file>